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" r:id="rId1"/>
  </sheets>
  <definedNames>
    <definedName name="_xlnm.Print_Titles" localSheetId="0">公示!$1:$3</definedName>
  </definedNames>
  <calcPr calcId="144525"/>
</workbook>
</file>

<file path=xl/sharedStrings.xml><?xml version="1.0" encoding="utf-8"?>
<sst xmlns="http://schemas.openxmlformats.org/spreadsheetml/2006/main" count="385" uniqueCount="145">
  <si>
    <t>阳东区2022年度农村客运油补里程数据汇总表</t>
  </si>
  <si>
    <t>序号</t>
  </si>
  <si>
    <t>车牌号</t>
  </si>
  <si>
    <t>线路名称</t>
  </si>
  <si>
    <t>里程</t>
  </si>
  <si>
    <t>通村
系数</t>
  </si>
  <si>
    <t>企业名称</t>
  </si>
  <si>
    <t>运营日期
起</t>
  </si>
  <si>
    <t>运营日期
止</t>
  </si>
  <si>
    <t>运营天数</t>
  </si>
  <si>
    <t>全年行驶总里程</t>
  </si>
  <si>
    <t>疫情防控政府调用任务</t>
  </si>
  <si>
    <t>核减政府调用任务后总里程</t>
  </si>
  <si>
    <t>核减里程</t>
  </si>
  <si>
    <t>全年有效里程</t>
  </si>
  <si>
    <t>备注</t>
  </si>
  <si>
    <t>粤Q07303</t>
  </si>
  <si>
    <t>雅韶至台丹</t>
  </si>
  <si>
    <t>阳江市粤运朗日客运有限公司阳东客运分公司</t>
  </si>
  <si>
    <t>粤Q07315</t>
  </si>
  <si>
    <t>红丰至参垌</t>
  </si>
  <si>
    <t>粤Q07320</t>
  </si>
  <si>
    <t>粤Q07678</t>
  </si>
  <si>
    <t>雅韶至北津</t>
  </si>
  <si>
    <t>粤Q08173</t>
  </si>
  <si>
    <t>粤Q08176</t>
  </si>
  <si>
    <t>粤Q08185</t>
  </si>
  <si>
    <t>粤Q0V879</t>
  </si>
  <si>
    <t>塘坪至沙㙟</t>
  </si>
  <si>
    <t>粤Q2T510</t>
  </si>
  <si>
    <t>合山至大迳</t>
  </si>
  <si>
    <t>粤Q2T902</t>
  </si>
  <si>
    <t>红丰至红五月</t>
  </si>
  <si>
    <t>粤Q2T952</t>
  </si>
  <si>
    <t>北惯至四朗</t>
  </si>
  <si>
    <t>粤Q3T562</t>
  </si>
  <si>
    <t>合山至那顿</t>
  </si>
  <si>
    <t>粤Q3T602</t>
  </si>
  <si>
    <t>大八至新垌</t>
  </si>
  <si>
    <t>粤Q3T910</t>
  </si>
  <si>
    <t>红丰至南龙</t>
  </si>
  <si>
    <t>粤Q6V769</t>
  </si>
  <si>
    <t>塘坪至宁光</t>
  </si>
  <si>
    <t>粤Q9V069</t>
  </si>
  <si>
    <t>红丰至麻汕</t>
  </si>
  <si>
    <t>粤Q9V989</t>
  </si>
  <si>
    <t>塘坪至那料</t>
  </si>
  <si>
    <t>粤Q9V992</t>
  </si>
  <si>
    <t>大八至罗田</t>
  </si>
  <si>
    <t>粤QD02640</t>
  </si>
  <si>
    <t>那龙至九三</t>
  </si>
  <si>
    <t>粤QD03410</t>
  </si>
  <si>
    <t>粤QD07690</t>
  </si>
  <si>
    <t>粤QD08160</t>
  </si>
  <si>
    <t>粤QD08545</t>
  </si>
  <si>
    <t>塘坪至沙朗</t>
  </si>
  <si>
    <t>粤QD22960</t>
  </si>
  <si>
    <t>粤QD45010</t>
  </si>
  <si>
    <t>粤QD48181</t>
  </si>
  <si>
    <t>粤QD59916</t>
  </si>
  <si>
    <t>粤QD64080</t>
  </si>
  <si>
    <t>粤Q02230</t>
  </si>
  <si>
    <t>新洲——那六</t>
  </si>
  <si>
    <t>阳江市阳东新东宝交通运输有限公司</t>
  </si>
  <si>
    <t>2022/1/1</t>
  </si>
  <si>
    <t>2022/12/31</t>
  </si>
  <si>
    <t>粤Q02240</t>
  </si>
  <si>
    <t>新洲——红丰（C线）</t>
  </si>
  <si>
    <t>2022/7/31</t>
  </si>
  <si>
    <t>新洲——乌石村委会</t>
  </si>
  <si>
    <t>2022/8/1</t>
  </si>
  <si>
    <t>粤Q02261</t>
  </si>
  <si>
    <t>东平——沙坪</t>
  </si>
  <si>
    <t>粤Q02265</t>
  </si>
  <si>
    <t>新洲——红丰（A线）</t>
  </si>
  <si>
    <t>新洲—— 黑潭村</t>
  </si>
  <si>
    <t>粤Q02271</t>
  </si>
  <si>
    <t>新洲——旱地</t>
  </si>
  <si>
    <t>粤Q02315</t>
  </si>
  <si>
    <t>粤Q02377</t>
  </si>
  <si>
    <t>粤Q02385</t>
  </si>
  <si>
    <t>新洲——北桂</t>
  </si>
  <si>
    <t>粤Q02390</t>
  </si>
  <si>
    <t>粤Q02391</t>
  </si>
  <si>
    <t>新洲——龙潭</t>
  </si>
  <si>
    <t>粤Q02486</t>
  </si>
  <si>
    <t>粤Q04472</t>
  </si>
  <si>
    <t>大沟——迳口</t>
  </si>
  <si>
    <t>粤Q04603</t>
  </si>
  <si>
    <t>粤Q04609</t>
  </si>
  <si>
    <t>粤Q04611</t>
  </si>
  <si>
    <t>粤Q04613</t>
  </si>
  <si>
    <t>大沟——华洞</t>
  </si>
  <si>
    <t>粤Q05349</t>
  </si>
  <si>
    <t>粤Q05376</t>
  </si>
  <si>
    <t>大沟——三丫</t>
  </si>
  <si>
    <t>粤Q05381</t>
  </si>
  <si>
    <t>新洲--北惯</t>
  </si>
  <si>
    <t>北惯——表竹村委会</t>
  </si>
  <si>
    <t>粤Q05383</t>
  </si>
  <si>
    <t>粤Q05540</t>
  </si>
  <si>
    <t>粤Q05620</t>
  </si>
  <si>
    <t>粤Q05650</t>
  </si>
  <si>
    <t>粤Q05660</t>
  </si>
  <si>
    <t>粤Q07102</t>
  </si>
  <si>
    <t>东平——红丰</t>
  </si>
  <si>
    <t>粤Q07106</t>
  </si>
  <si>
    <t>粤Q07112</t>
  </si>
  <si>
    <t>粤Q07125</t>
  </si>
  <si>
    <t>粤Q07155</t>
  </si>
  <si>
    <t>粤Q07169</t>
  </si>
  <si>
    <t>粤Q09421</t>
  </si>
  <si>
    <t>新洲——下六村委会</t>
  </si>
  <si>
    <t>粤Q09865</t>
  </si>
  <si>
    <t>东平——大澳村</t>
  </si>
  <si>
    <t>粤Q09869</t>
  </si>
  <si>
    <t>新洲——红丰（B线）</t>
  </si>
  <si>
    <t>粤Q09887</t>
  </si>
  <si>
    <t>东平——东城</t>
  </si>
  <si>
    <t>粤Q09891</t>
  </si>
  <si>
    <t>东平——平堤村</t>
  </si>
  <si>
    <t>粤Q09899</t>
  </si>
  <si>
    <t>粤Q11608</t>
  </si>
  <si>
    <t>粤Q18883</t>
  </si>
  <si>
    <t>粤Q7X023</t>
  </si>
  <si>
    <t>那山——那龙</t>
  </si>
  <si>
    <t>粤QAF310</t>
  </si>
  <si>
    <t>那龙——下六村委会</t>
  </si>
  <si>
    <t>粤QCF375</t>
  </si>
  <si>
    <t>大沟——红旗村委会</t>
  </si>
  <si>
    <t>粤QFX379</t>
  </si>
  <si>
    <t>那龙——那关</t>
  </si>
  <si>
    <t>2022/7/1</t>
  </si>
  <si>
    <t>粤QJZ315</t>
  </si>
  <si>
    <t>大沟——表竹村委会</t>
  </si>
  <si>
    <t>粤QR3920</t>
  </si>
  <si>
    <t>东平——大湴</t>
  </si>
  <si>
    <t>粤QRP327</t>
  </si>
  <si>
    <t>粤QWN360</t>
  </si>
  <si>
    <t>粤Q07321</t>
  </si>
  <si>
    <t>北惯客运站-北惯村委会</t>
  </si>
  <si>
    <t>阳江市第二汽车运输公司阳东客运分公司</t>
  </si>
  <si>
    <t>粤Q07322</t>
  </si>
  <si>
    <t>粤Q07326</t>
  </si>
  <si>
    <t>粤Q07329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</si>
</sst>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8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O88" sqref="O88"/>
    </sheetView>
  </sheetViews>
  <sheetFormatPr defaultColWidth="9" defaultRowHeight="14.25"/>
  <cols>
    <col min="1" max="1" width="6.75" style="1" customWidth="1"/>
    <col min="2" max="2" width="10.625" customWidth="1"/>
    <col min="3" max="3" width="20.25" customWidth="1"/>
    <col min="4" max="4" width="6.5" customWidth="1"/>
    <col min="5" max="5" width="7" customWidth="1"/>
    <col min="6" max="6" width="44.875" customWidth="1"/>
    <col min="7" max="7" width="10.5" customWidth="1"/>
    <col min="8" max="8" width="12.75" customWidth="1"/>
    <col min="9" max="9" width="7.25" customWidth="1"/>
    <col min="10" max="10" width="11.5" customWidth="1"/>
    <col min="11" max="11" width="10.375" customWidth="1"/>
    <col min="12" max="12" width="11.5" customWidth="1"/>
    <col min="13" max="13" width="10.375" customWidth="1"/>
    <col min="14" max="14" width="13.625" customWidth="1"/>
    <col min="15" max="15" width="14.125"/>
  </cols>
  <sheetData>
    <row r="1" ht="25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/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ht="78" customHeight="1" spans="1: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6" t="s">
        <v>15</v>
      </c>
    </row>
    <row r="4" ht="27" customHeight="1" spans="1:15">
      <c r="A4" s="8">
        <v>1</v>
      </c>
      <c r="B4" s="9" t="s">
        <v>16</v>
      </c>
      <c r="C4" s="9" t="s">
        <v>17</v>
      </c>
      <c r="D4" s="9">
        <v>8</v>
      </c>
      <c r="E4" s="9">
        <v>1.5</v>
      </c>
      <c r="F4" s="10" t="s">
        <v>18</v>
      </c>
      <c r="G4" s="11">
        <v>44562</v>
      </c>
      <c r="H4" s="11">
        <v>44926</v>
      </c>
      <c r="I4" s="9">
        <v>243</v>
      </c>
      <c r="J4" s="9">
        <v>21845.1</v>
      </c>
      <c r="K4" s="9"/>
      <c r="L4" s="9">
        <f t="shared" ref="L4:L67" si="0">J4-K4</f>
        <v>21845.1</v>
      </c>
      <c r="M4" s="9">
        <v>5773.4</v>
      </c>
      <c r="N4" s="8">
        <f t="shared" ref="N4:N27" si="1">L4-M4</f>
        <v>16071.7</v>
      </c>
      <c r="O4" s="15"/>
    </row>
    <row r="5" ht="27" customHeight="1" spans="1:15">
      <c r="A5" s="8">
        <v>2</v>
      </c>
      <c r="B5" s="9" t="s">
        <v>19</v>
      </c>
      <c r="C5" s="9" t="s">
        <v>20</v>
      </c>
      <c r="D5" s="9">
        <v>8</v>
      </c>
      <c r="E5" s="9">
        <v>1.5</v>
      </c>
      <c r="F5" s="10" t="s">
        <v>18</v>
      </c>
      <c r="G5" s="11">
        <v>44562</v>
      </c>
      <c r="H5" s="11">
        <v>44926</v>
      </c>
      <c r="I5" s="9">
        <v>243</v>
      </c>
      <c r="J5" s="9">
        <v>21864</v>
      </c>
      <c r="K5" s="9"/>
      <c r="L5" s="9">
        <f t="shared" si="0"/>
        <v>21864</v>
      </c>
      <c r="M5" s="9">
        <f>4089</f>
        <v>4089</v>
      </c>
      <c r="N5" s="8">
        <f t="shared" si="1"/>
        <v>17775</v>
      </c>
      <c r="O5" s="15"/>
    </row>
    <row r="6" ht="27" customHeight="1" spans="1:15">
      <c r="A6" s="8">
        <v>3</v>
      </c>
      <c r="B6" s="9" t="s">
        <v>21</v>
      </c>
      <c r="C6" s="9" t="s">
        <v>17</v>
      </c>
      <c r="D6" s="9">
        <v>8</v>
      </c>
      <c r="E6" s="9">
        <v>1.5</v>
      </c>
      <c r="F6" s="10" t="s">
        <v>18</v>
      </c>
      <c r="G6" s="11">
        <v>44562</v>
      </c>
      <c r="H6" s="11">
        <v>44926</v>
      </c>
      <c r="I6" s="9">
        <v>215</v>
      </c>
      <c r="J6" s="9">
        <v>22859.4</v>
      </c>
      <c r="K6" s="9"/>
      <c r="L6" s="9">
        <f t="shared" si="0"/>
        <v>22859.4</v>
      </c>
      <c r="M6" s="9">
        <f>4698</f>
        <v>4698</v>
      </c>
      <c r="N6" s="8">
        <f t="shared" si="1"/>
        <v>18161.4</v>
      </c>
      <c r="O6" s="15"/>
    </row>
    <row r="7" ht="27" customHeight="1" spans="1:15">
      <c r="A7" s="8">
        <v>4</v>
      </c>
      <c r="B7" s="9" t="s">
        <v>22</v>
      </c>
      <c r="C7" s="9" t="s">
        <v>23</v>
      </c>
      <c r="D7" s="9">
        <v>8</v>
      </c>
      <c r="E7" s="9">
        <v>1.5</v>
      </c>
      <c r="F7" s="10" t="s">
        <v>18</v>
      </c>
      <c r="G7" s="11">
        <v>44562</v>
      </c>
      <c r="H7" s="11">
        <v>44926</v>
      </c>
      <c r="I7" s="9">
        <v>229</v>
      </c>
      <c r="J7" s="9">
        <v>22116.7</v>
      </c>
      <c r="K7" s="9"/>
      <c r="L7" s="9">
        <f t="shared" si="0"/>
        <v>22116.7</v>
      </c>
      <c r="M7" s="9">
        <v>7104.8</v>
      </c>
      <c r="N7" s="8">
        <f t="shared" si="1"/>
        <v>15011.9</v>
      </c>
      <c r="O7" s="15"/>
    </row>
    <row r="8" ht="27" customHeight="1" spans="1:15">
      <c r="A8" s="8">
        <v>5</v>
      </c>
      <c r="B8" s="9" t="s">
        <v>24</v>
      </c>
      <c r="C8" s="9" t="s">
        <v>23</v>
      </c>
      <c r="D8" s="9">
        <v>8</v>
      </c>
      <c r="E8" s="9">
        <v>1.5</v>
      </c>
      <c r="F8" s="10" t="s">
        <v>18</v>
      </c>
      <c r="G8" s="11">
        <v>44562</v>
      </c>
      <c r="H8" s="11">
        <v>44926</v>
      </c>
      <c r="I8" s="9">
        <v>279</v>
      </c>
      <c r="J8" s="9">
        <v>21908</v>
      </c>
      <c r="K8" s="9"/>
      <c r="L8" s="9">
        <f t="shared" si="0"/>
        <v>21908</v>
      </c>
      <c r="M8" s="9">
        <v>6633.6</v>
      </c>
      <c r="N8" s="8">
        <f t="shared" si="1"/>
        <v>15274.4</v>
      </c>
      <c r="O8" s="15"/>
    </row>
    <row r="9" ht="27" customHeight="1" spans="1:15">
      <c r="A9" s="8">
        <v>6</v>
      </c>
      <c r="B9" s="9" t="s">
        <v>25</v>
      </c>
      <c r="C9" s="9" t="s">
        <v>17</v>
      </c>
      <c r="D9" s="9">
        <v>8</v>
      </c>
      <c r="E9" s="9">
        <v>1.5</v>
      </c>
      <c r="F9" s="10" t="s">
        <v>18</v>
      </c>
      <c r="G9" s="11">
        <v>44562</v>
      </c>
      <c r="H9" s="11">
        <v>44926</v>
      </c>
      <c r="I9" s="9">
        <v>226</v>
      </c>
      <c r="J9" s="9">
        <v>22580.2</v>
      </c>
      <c r="K9" s="9"/>
      <c r="L9" s="9">
        <f t="shared" si="0"/>
        <v>22580.2</v>
      </c>
      <c r="M9" s="9">
        <v>5407.9</v>
      </c>
      <c r="N9" s="8">
        <f t="shared" si="1"/>
        <v>17172.3</v>
      </c>
      <c r="O9" s="15"/>
    </row>
    <row r="10" ht="27" customHeight="1" spans="1:15">
      <c r="A10" s="8">
        <v>7</v>
      </c>
      <c r="B10" s="9" t="s">
        <v>26</v>
      </c>
      <c r="C10" s="9" t="s">
        <v>23</v>
      </c>
      <c r="D10" s="9">
        <v>8</v>
      </c>
      <c r="E10" s="9">
        <v>1.5</v>
      </c>
      <c r="F10" s="10" t="s">
        <v>18</v>
      </c>
      <c r="G10" s="11">
        <v>44562</v>
      </c>
      <c r="H10" s="11">
        <v>44926</v>
      </c>
      <c r="I10" s="9">
        <v>239</v>
      </c>
      <c r="J10" s="9">
        <v>23053.6</v>
      </c>
      <c r="K10" s="9"/>
      <c r="L10" s="9">
        <f t="shared" si="0"/>
        <v>23053.6</v>
      </c>
      <c r="M10" s="9">
        <v>8821.4</v>
      </c>
      <c r="N10" s="8">
        <f t="shared" si="1"/>
        <v>14232.2</v>
      </c>
      <c r="O10" s="15"/>
    </row>
    <row r="11" ht="27" customHeight="1" spans="1:15">
      <c r="A11" s="8">
        <v>8</v>
      </c>
      <c r="B11" s="9" t="s">
        <v>27</v>
      </c>
      <c r="C11" s="9" t="s">
        <v>28</v>
      </c>
      <c r="D11" s="9">
        <v>16</v>
      </c>
      <c r="E11" s="9">
        <v>1.5</v>
      </c>
      <c r="F11" s="10" t="s">
        <v>18</v>
      </c>
      <c r="G11" s="11">
        <v>44562</v>
      </c>
      <c r="H11" s="11">
        <v>44926</v>
      </c>
      <c r="I11" s="9">
        <v>161</v>
      </c>
      <c r="J11" s="9">
        <v>23321.3</v>
      </c>
      <c r="K11" s="9">
        <v>2388.8</v>
      </c>
      <c r="L11" s="9">
        <f t="shared" si="0"/>
        <v>20932.5</v>
      </c>
      <c r="M11" s="9">
        <f>8929.3</f>
        <v>8929.3</v>
      </c>
      <c r="N11" s="8">
        <f t="shared" si="1"/>
        <v>12003.2</v>
      </c>
      <c r="O11" s="15"/>
    </row>
    <row r="12" ht="27" customHeight="1" spans="1:15">
      <c r="A12" s="8">
        <v>9</v>
      </c>
      <c r="B12" s="9" t="s">
        <v>29</v>
      </c>
      <c r="C12" s="9" t="s">
        <v>30</v>
      </c>
      <c r="D12" s="9">
        <v>8</v>
      </c>
      <c r="E12" s="9">
        <v>1.5</v>
      </c>
      <c r="F12" s="10" t="s">
        <v>18</v>
      </c>
      <c r="G12" s="11">
        <v>44562</v>
      </c>
      <c r="H12" s="11">
        <v>44926</v>
      </c>
      <c r="I12" s="9">
        <v>186</v>
      </c>
      <c r="J12" s="9">
        <v>23571.58</v>
      </c>
      <c r="K12" s="9">
        <v>3631.9</v>
      </c>
      <c r="L12" s="9">
        <f t="shared" si="0"/>
        <v>19939.68</v>
      </c>
      <c r="M12" s="9">
        <f>4939.27</f>
        <v>4939.27</v>
      </c>
      <c r="N12" s="8">
        <f t="shared" si="1"/>
        <v>15000.41</v>
      </c>
      <c r="O12" s="15"/>
    </row>
    <row r="13" ht="27" customHeight="1" spans="1:15">
      <c r="A13" s="8">
        <v>10</v>
      </c>
      <c r="B13" s="9" t="s">
        <v>31</v>
      </c>
      <c r="C13" s="9" t="s">
        <v>32</v>
      </c>
      <c r="D13" s="9">
        <v>14</v>
      </c>
      <c r="E13" s="9">
        <v>1.5</v>
      </c>
      <c r="F13" s="10" t="s">
        <v>18</v>
      </c>
      <c r="G13" s="11">
        <v>44562</v>
      </c>
      <c r="H13" s="11">
        <v>44926</v>
      </c>
      <c r="I13" s="9">
        <v>166</v>
      </c>
      <c r="J13" s="9">
        <v>23230.8</v>
      </c>
      <c r="K13" s="9">
        <v>2486.8</v>
      </c>
      <c r="L13" s="9">
        <f t="shared" si="0"/>
        <v>20744</v>
      </c>
      <c r="M13" s="9">
        <f>5717.84</f>
        <v>5717.84</v>
      </c>
      <c r="N13" s="8">
        <f t="shared" si="1"/>
        <v>15026.16</v>
      </c>
      <c r="O13" s="15"/>
    </row>
    <row r="14" ht="27" customHeight="1" spans="1:15">
      <c r="A14" s="8">
        <v>11</v>
      </c>
      <c r="B14" s="9" t="s">
        <v>33</v>
      </c>
      <c r="C14" s="9" t="s">
        <v>34</v>
      </c>
      <c r="D14" s="9">
        <v>9</v>
      </c>
      <c r="E14" s="9">
        <v>1.5</v>
      </c>
      <c r="F14" s="10" t="s">
        <v>18</v>
      </c>
      <c r="G14" s="11">
        <v>44562</v>
      </c>
      <c r="H14" s="11">
        <v>44926</v>
      </c>
      <c r="I14" s="9">
        <v>158</v>
      </c>
      <c r="J14" s="9">
        <v>20907.19</v>
      </c>
      <c r="K14" s="9"/>
      <c r="L14" s="9">
        <f t="shared" si="0"/>
        <v>20907.19</v>
      </c>
      <c r="M14" s="9">
        <v>5242</v>
      </c>
      <c r="N14" s="8">
        <f t="shared" si="1"/>
        <v>15665.19</v>
      </c>
      <c r="O14" s="15"/>
    </row>
    <row r="15" ht="27" customHeight="1" spans="1:15">
      <c r="A15" s="8">
        <v>12</v>
      </c>
      <c r="B15" s="9" t="s">
        <v>35</v>
      </c>
      <c r="C15" s="9" t="s">
        <v>36</v>
      </c>
      <c r="D15" s="9">
        <v>10</v>
      </c>
      <c r="E15" s="9">
        <v>1.5</v>
      </c>
      <c r="F15" s="10" t="s">
        <v>18</v>
      </c>
      <c r="G15" s="11">
        <v>44562</v>
      </c>
      <c r="H15" s="11">
        <v>44926</v>
      </c>
      <c r="I15" s="9">
        <v>187</v>
      </c>
      <c r="J15" s="9">
        <v>23519.5</v>
      </c>
      <c r="K15" s="9"/>
      <c r="L15" s="9">
        <f t="shared" si="0"/>
        <v>23519.5</v>
      </c>
      <c r="M15" s="9">
        <v>4710</v>
      </c>
      <c r="N15" s="8">
        <f t="shared" si="1"/>
        <v>18809.5</v>
      </c>
      <c r="O15" s="15"/>
    </row>
    <row r="16" ht="27" customHeight="1" spans="1:15">
      <c r="A16" s="8">
        <v>13</v>
      </c>
      <c r="B16" s="9" t="s">
        <v>37</v>
      </c>
      <c r="C16" s="9" t="s">
        <v>38</v>
      </c>
      <c r="D16" s="9">
        <v>12</v>
      </c>
      <c r="E16" s="9">
        <v>1.5</v>
      </c>
      <c r="F16" s="10" t="s">
        <v>18</v>
      </c>
      <c r="G16" s="11">
        <v>44562</v>
      </c>
      <c r="H16" s="11">
        <v>44926</v>
      </c>
      <c r="I16" s="9">
        <v>180</v>
      </c>
      <c r="J16" s="9">
        <v>23141.4</v>
      </c>
      <c r="K16" s="9">
        <v>141.9</v>
      </c>
      <c r="L16" s="9">
        <f t="shared" si="0"/>
        <v>22999.5</v>
      </c>
      <c r="M16" s="9">
        <f>5706.9</f>
        <v>5706.9</v>
      </c>
      <c r="N16" s="8">
        <f t="shared" si="1"/>
        <v>17292.6</v>
      </c>
      <c r="O16" s="15"/>
    </row>
    <row r="17" ht="27" customHeight="1" spans="1:15">
      <c r="A17" s="8">
        <v>14</v>
      </c>
      <c r="B17" s="9" t="s">
        <v>39</v>
      </c>
      <c r="C17" s="9" t="s">
        <v>40</v>
      </c>
      <c r="D17" s="9">
        <v>15</v>
      </c>
      <c r="E17" s="9">
        <v>1.5</v>
      </c>
      <c r="F17" s="10" t="s">
        <v>18</v>
      </c>
      <c r="G17" s="11">
        <v>44562</v>
      </c>
      <c r="H17" s="11">
        <v>44926</v>
      </c>
      <c r="I17" s="9">
        <v>159</v>
      </c>
      <c r="J17" s="9">
        <v>22659.4</v>
      </c>
      <c r="K17" s="9">
        <v>2465.9</v>
      </c>
      <c r="L17" s="9">
        <f t="shared" si="0"/>
        <v>20193.5</v>
      </c>
      <c r="M17" s="9">
        <f>4734.1</f>
        <v>4734.1</v>
      </c>
      <c r="N17" s="8">
        <f t="shared" si="1"/>
        <v>15459.4</v>
      </c>
      <c r="O17" s="15"/>
    </row>
    <row r="18" ht="27" customHeight="1" spans="1:15">
      <c r="A18" s="8">
        <v>15</v>
      </c>
      <c r="B18" s="9" t="s">
        <v>41</v>
      </c>
      <c r="C18" s="9" t="s">
        <v>42</v>
      </c>
      <c r="D18" s="9">
        <v>13</v>
      </c>
      <c r="E18" s="9">
        <v>1.5</v>
      </c>
      <c r="F18" s="10" t="s">
        <v>18</v>
      </c>
      <c r="G18" s="11">
        <v>44562</v>
      </c>
      <c r="H18" s="11">
        <v>44926</v>
      </c>
      <c r="I18" s="9">
        <v>229</v>
      </c>
      <c r="J18" s="9">
        <v>22405.3</v>
      </c>
      <c r="K18" s="9">
        <v>1349.6</v>
      </c>
      <c r="L18" s="9">
        <f t="shared" si="0"/>
        <v>21055.7</v>
      </c>
      <c r="M18" s="9">
        <f>7376.9</f>
        <v>7376.9</v>
      </c>
      <c r="N18" s="8">
        <f t="shared" si="1"/>
        <v>13678.8</v>
      </c>
      <c r="O18" s="15"/>
    </row>
    <row r="19" ht="27" customHeight="1" spans="1:15">
      <c r="A19" s="8">
        <v>16</v>
      </c>
      <c r="B19" s="9" t="s">
        <v>43</v>
      </c>
      <c r="C19" s="9" t="s">
        <v>44</v>
      </c>
      <c r="D19" s="9">
        <v>10</v>
      </c>
      <c r="E19" s="9">
        <v>1.5</v>
      </c>
      <c r="F19" s="10" t="s">
        <v>18</v>
      </c>
      <c r="G19" s="11">
        <v>44562</v>
      </c>
      <c r="H19" s="11">
        <v>44926</v>
      </c>
      <c r="I19" s="9">
        <v>227</v>
      </c>
      <c r="J19" s="9">
        <v>24996.5</v>
      </c>
      <c r="K19" s="9"/>
      <c r="L19" s="9">
        <f t="shared" si="0"/>
        <v>24996.5</v>
      </c>
      <c r="M19" s="9">
        <f>5249+700-500</f>
        <v>5449</v>
      </c>
      <c r="N19" s="8">
        <f t="shared" si="1"/>
        <v>19547.5</v>
      </c>
      <c r="O19" s="15"/>
    </row>
    <row r="20" ht="27" customHeight="1" spans="1:15">
      <c r="A20" s="8">
        <v>17</v>
      </c>
      <c r="B20" s="9" t="s">
        <v>45</v>
      </c>
      <c r="C20" s="9" t="s">
        <v>46</v>
      </c>
      <c r="D20" s="9">
        <v>31</v>
      </c>
      <c r="E20" s="9">
        <v>1.5</v>
      </c>
      <c r="F20" s="10" t="s">
        <v>18</v>
      </c>
      <c r="G20" s="11">
        <v>44562</v>
      </c>
      <c r="H20" s="11">
        <v>44926</v>
      </c>
      <c r="I20" s="9">
        <v>254</v>
      </c>
      <c r="J20" s="9">
        <v>21291.1</v>
      </c>
      <c r="K20" s="9">
        <v>956.2</v>
      </c>
      <c r="L20" s="9">
        <f t="shared" si="0"/>
        <v>20334.9</v>
      </c>
      <c r="M20" s="9">
        <f>17980</f>
        <v>17980</v>
      </c>
      <c r="N20" s="8">
        <f t="shared" si="1"/>
        <v>2354.9</v>
      </c>
      <c r="O20" s="16"/>
    </row>
    <row r="21" ht="27" customHeight="1" spans="1:15">
      <c r="A21" s="8">
        <v>18</v>
      </c>
      <c r="B21" s="9" t="s">
        <v>47</v>
      </c>
      <c r="C21" s="9" t="s">
        <v>48</v>
      </c>
      <c r="D21" s="9">
        <v>16</v>
      </c>
      <c r="E21" s="9">
        <v>1.5</v>
      </c>
      <c r="F21" s="10" t="s">
        <v>18</v>
      </c>
      <c r="G21" s="11">
        <v>44562</v>
      </c>
      <c r="H21" s="11">
        <v>44926</v>
      </c>
      <c r="I21" s="9">
        <v>216</v>
      </c>
      <c r="J21" s="9">
        <v>23446.1</v>
      </c>
      <c r="K21" s="9"/>
      <c r="L21" s="9">
        <f t="shared" si="0"/>
        <v>23446.1</v>
      </c>
      <c r="M21" s="9">
        <v>9192</v>
      </c>
      <c r="N21" s="8">
        <f t="shared" si="1"/>
        <v>14254.1</v>
      </c>
      <c r="O21" s="15"/>
    </row>
    <row r="22" ht="27" customHeight="1" spans="1:15">
      <c r="A22" s="8">
        <v>19</v>
      </c>
      <c r="B22" s="9" t="s">
        <v>49</v>
      </c>
      <c r="C22" s="9" t="s">
        <v>50</v>
      </c>
      <c r="D22" s="9">
        <v>13</v>
      </c>
      <c r="E22" s="9">
        <v>1.5</v>
      </c>
      <c r="F22" s="10" t="s">
        <v>18</v>
      </c>
      <c r="G22" s="11">
        <v>44835</v>
      </c>
      <c r="H22" s="11">
        <v>44926</v>
      </c>
      <c r="I22" s="9">
        <v>37</v>
      </c>
      <c r="J22" s="9">
        <v>5803.13</v>
      </c>
      <c r="K22" s="9">
        <v>506.81</v>
      </c>
      <c r="L22" s="9">
        <f t="shared" si="0"/>
        <v>5296.32</v>
      </c>
      <c r="M22" s="9">
        <f>1740.99-200</f>
        <v>1540.99</v>
      </c>
      <c r="N22" s="8">
        <f t="shared" si="1"/>
        <v>3755.33</v>
      </c>
      <c r="O22" s="15"/>
    </row>
    <row r="23" ht="27" customHeight="1" spans="1:15">
      <c r="A23" s="8">
        <v>20</v>
      </c>
      <c r="B23" s="9" t="s">
        <v>51</v>
      </c>
      <c r="C23" s="9" t="s">
        <v>36</v>
      </c>
      <c r="D23" s="9">
        <v>10</v>
      </c>
      <c r="E23" s="9">
        <v>1.5</v>
      </c>
      <c r="F23" s="10" t="s">
        <v>18</v>
      </c>
      <c r="G23" s="11">
        <v>44835</v>
      </c>
      <c r="H23" s="11">
        <v>44926</v>
      </c>
      <c r="I23" s="9">
        <v>32</v>
      </c>
      <c r="J23" s="9">
        <v>5834</v>
      </c>
      <c r="K23" s="9">
        <v>1155.2</v>
      </c>
      <c r="L23" s="9">
        <f t="shared" si="0"/>
        <v>4678.8</v>
      </c>
      <c r="M23" s="9">
        <f>2295.3-1000</f>
        <v>1295.3</v>
      </c>
      <c r="N23" s="8">
        <f t="shared" si="1"/>
        <v>3383.5</v>
      </c>
      <c r="O23" s="15"/>
    </row>
    <row r="24" ht="27" customHeight="1" spans="1:15">
      <c r="A24" s="8">
        <v>21</v>
      </c>
      <c r="B24" s="9" t="s">
        <v>52</v>
      </c>
      <c r="C24" s="9" t="s">
        <v>38</v>
      </c>
      <c r="D24" s="9">
        <v>12</v>
      </c>
      <c r="E24" s="9">
        <v>1.5</v>
      </c>
      <c r="F24" s="10" t="s">
        <v>18</v>
      </c>
      <c r="G24" s="11">
        <v>44835</v>
      </c>
      <c r="H24" s="11">
        <v>44926</v>
      </c>
      <c r="I24" s="9">
        <v>33</v>
      </c>
      <c r="J24" s="9">
        <v>6321.5</v>
      </c>
      <c r="K24" s="9">
        <v>1233.1</v>
      </c>
      <c r="L24" s="9">
        <f t="shared" si="0"/>
        <v>5088.4</v>
      </c>
      <c r="M24" s="9">
        <f>1304.4</f>
        <v>1304.4</v>
      </c>
      <c r="N24" s="8">
        <f t="shared" si="1"/>
        <v>3784</v>
      </c>
      <c r="O24" s="15"/>
    </row>
    <row r="25" ht="27" customHeight="1" spans="1:15">
      <c r="A25" s="8">
        <v>22</v>
      </c>
      <c r="B25" s="9" t="s">
        <v>53</v>
      </c>
      <c r="C25" s="9" t="s">
        <v>48</v>
      </c>
      <c r="D25" s="9">
        <v>16</v>
      </c>
      <c r="E25" s="9">
        <v>1.5</v>
      </c>
      <c r="F25" s="10" t="s">
        <v>18</v>
      </c>
      <c r="G25" s="11">
        <v>44835</v>
      </c>
      <c r="H25" s="11">
        <v>44926</v>
      </c>
      <c r="I25" s="9">
        <v>33</v>
      </c>
      <c r="J25" s="9">
        <v>5666.3</v>
      </c>
      <c r="K25" s="9"/>
      <c r="L25" s="9">
        <f t="shared" si="0"/>
        <v>5666.3</v>
      </c>
      <c r="M25" s="9">
        <v>2045</v>
      </c>
      <c r="N25" s="8">
        <f t="shared" si="1"/>
        <v>3621.3</v>
      </c>
      <c r="O25" s="15"/>
    </row>
    <row r="26" ht="27" customHeight="1" spans="1:15">
      <c r="A26" s="8">
        <v>23</v>
      </c>
      <c r="B26" s="9" t="s">
        <v>54</v>
      </c>
      <c r="C26" s="9" t="s">
        <v>55</v>
      </c>
      <c r="D26" s="9">
        <v>16</v>
      </c>
      <c r="E26" s="9">
        <v>1.5</v>
      </c>
      <c r="F26" s="10" t="s">
        <v>18</v>
      </c>
      <c r="G26" s="11">
        <v>44835</v>
      </c>
      <c r="H26" s="11">
        <v>44926</v>
      </c>
      <c r="I26" s="9">
        <v>28</v>
      </c>
      <c r="J26" s="9">
        <v>6287.8</v>
      </c>
      <c r="K26" s="9">
        <v>565.1</v>
      </c>
      <c r="L26" s="9">
        <f t="shared" si="0"/>
        <v>5722.7</v>
      </c>
      <c r="M26" s="9">
        <f>1922</f>
        <v>1922</v>
      </c>
      <c r="N26" s="8">
        <f t="shared" si="1"/>
        <v>3800.7</v>
      </c>
      <c r="O26" s="15"/>
    </row>
    <row r="27" ht="27" customHeight="1" spans="1:15">
      <c r="A27" s="8">
        <v>24</v>
      </c>
      <c r="B27" s="9" t="s">
        <v>56</v>
      </c>
      <c r="C27" s="9" t="s">
        <v>40</v>
      </c>
      <c r="D27" s="9">
        <v>15</v>
      </c>
      <c r="E27" s="9">
        <v>1.5</v>
      </c>
      <c r="F27" s="10" t="s">
        <v>18</v>
      </c>
      <c r="G27" s="11">
        <v>44835</v>
      </c>
      <c r="H27" s="11">
        <v>44926</v>
      </c>
      <c r="I27" s="9">
        <v>34</v>
      </c>
      <c r="J27" s="9">
        <v>6689.8</v>
      </c>
      <c r="K27" s="9">
        <v>1349.4</v>
      </c>
      <c r="L27" s="9">
        <f t="shared" si="0"/>
        <v>5340.4</v>
      </c>
      <c r="M27" s="9">
        <v>1909</v>
      </c>
      <c r="N27" s="8">
        <f t="shared" si="1"/>
        <v>3431.4</v>
      </c>
      <c r="O27" s="15"/>
    </row>
    <row r="28" ht="27" customHeight="1" spans="1:15">
      <c r="A28" s="8">
        <v>25</v>
      </c>
      <c r="B28" s="9" t="s">
        <v>57</v>
      </c>
      <c r="C28" s="9" t="s">
        <v>38</v>
      </c>
      <c r="D28" s="9">
        <v>12</v>
      </c>
      <c r="E28" s="9">
        <v>1.5</v>
      </c>
      <c r="F28" s="10" t="s">
        <v>18</v>
      </c>
      <c r="G28" s="11">
        <v>44835</v>
      </c>
      <c r="H28" s="11">
        <v>44926</v>
      </c>
      <c r="I28" s="9">
        <v>28</v>
      </c>
      <c r="J28" s="9">
        <v>5976.9</v>
      </c>
      <c r="K28" s="9">
        <v>1368.7</v>
      </c>
      <c r="L28" s="9">
        <f t="shared" si="0"/>
        <v>4608.2</v>
      </c>
      <c r="M28" s="9">
        <v>1361.1</v>
      </c>
      <c r="N28" s="8">
        <v>3247.1</v>
      </c>
      <c r="O28" s="15"/>
    </row>
    <row r="29" ht="27" customHeight="1" spans="1:15">
      <c r="A29" s="8">
        <v>26</v>
      </c>
      <c r="B29" s="9" t="s">
        <v>58</v>
      </c>
      <c r="C29" s="9" t="s">
        <v>46</v>
      </c>
      <c r="D29" s="9">
        <v>31</v>
      </c>
      <c r="E29" s="9">
        <v>1.5</v>
      </c>
      <c r="F29" s="10" t="s">
        <v>18</v>
      </c>
      <c r="G29" s="11">
        <v>44835</v>
      </c>
      <c r="H29" s="11">
        <v>44926</v>
      </c>
      <c r="I29" s="9">
        <v>43</v>
      </c>
      <c r="J29" s="9">
        <v>6390.9</v>
      </c>
      <c r="K29" s="9"/>
      <c r="L29" s="9">
        <f t="shared" si="0"/>
        <v>6390.9</v>
      </c>
      <c r="M29" s="9">
        <v>1967.9</v>
      </c>
      <c r="N29" s="8">
        <f t="shared" ref="N29:N31" si="2">L29-M29</f>
        <v>4423</v>
      </c>
      <c r="O29" s="15"/>
    </row>
    <row r="30" ht="27" customHeight="1" spans="1:15">
      <c r="A30" s="8">
        <v>27</v>
      </c>
      <c r="B30" s="9" t="s">
        <v>59</v>
      </c>
      <c r="C30" s="9" t="s">
        <v>32</v>
      </c>
      <c r="D30" s="9">
        <v>14</v>
      </c>
      <c r="E30" s="9">
        <v>1.5</v>
      </c>
      <c r="F30" s="10" t="s">
        <v>18</v>
      </c>
      <c r="G30" s="11">
        <v>44835</v>
      </c>
      <c r="H30" s="11">
        <v>44926</v>
      </c>
      <c r="I30" s="9">
        <v>38</v>
      </c>
      <c r="J30" s="9">
        <v>6839.4</v>
      </c>
      <c r="K30" s="9">
        <v>786.8</v>
      </c>
      <c r="L30" s="9">
        <f t="shared" si="0"/>
        <v>6052.6</v>
      </c>
      <c r="M30" s="9">
        <f>1576-0.4</f>
        <v>1575.6</v>
      </c>
      <c r="N30" s="8">
        <f t="shared" si="2"/>
        <v>4477</v>
      </c>
      <c r="O30" s="15"/>
    </row>
    <row r="31" ht="27" customHeight="1" spans="1:15">
      <c r="A31" s="8">
        <v>28</v>
      </c>
      <c r="B31" s="9" t="s">
        <v>60</v>
      </c>
      <c r="C31" s="9" t="s">
        <v>42</v>
      </c>
      <c r="D31" s="9">
        <v>13</v>
      </c>
      <c r="E31" s="9">
        <v>1.5</v>
      </c>
      <c r="F31" s="12" t="s">
        <v>18</v>
      </c>
      <c r="G31" s="13">
        <v>44835</v>
      </c>
      <c r="H31" s="13">
        <v>44926</v>
      </c>
      <c r="I31" s="17">
        <v>50</v>
      </c>
      <c r="J31" s="17">
        <v>7525.2</v>
      </c>
      <c r="K31" s="17">
        <v>170.4</v>
      </c>
      <c r="L31" s="9">
        <f t="shared" si="0"/>
        <v>7354.8</v>
      </c>
      <c r="M31" s="17">
        <f>2155.1</f>
        <v>2155.1</v>
      </c>
      <c r="N31" s="8">
        <f t="shared" si="2"/>
        <v>5199.7</v>
      </c>
      <c r="O31" s="15"/>
    </row>
    <row r="32" ht="27" customHeight="1" spans="1:15">
      <c r="A32" s="8">
        <v>29</v>
      </c>
      <c r="B32" s="9" t="s">
        <v>61</v>
      </c>
      <c r="C32" s="9" t="s">
        <v>62</v>
      </c>
      <c r="D32" s="9">
        <v>13</v>
      </c>
      <c r="E32" s="9">
        <v>1.5</v>
      </c>
      <c r="F32" s="12" t="s">
        <v>63</v>
      </c>
      <c r="G32" s="14" t="s">
        <v>64</v>
      </c>
      <c r="H32" s="14" t="s">
        <v>65</v>
      </c>
      <c r="I32" s="18">
        <v>216</v>
      </c>
      <c r="J32" s="19">
        <v>22101.002</v>
      </c>
      <c r="K32" s="18"/>
      <c r="L32" s="18">
        <f t="shared" si="0"/>
        <v>22101.002</v>
      </c>
      <c r="M32" s="19">
        <v>2030</v>
      </c>
      <c r="N32" s="19">
        <f t="shared" ref="N32:N84" si="3">J32-M32</f>
        <v>20071.002</v>
      </c>
      <c r="O32" s="12"/>
    </row>
    <row r="33" ht="27" customHeight="1" spans="1:15">
      <c r="A33" s="8">
        <v>30</v>
      </c>
      <c r="B33" s="9" t="s">
        <v>66</v>
      </c>
      <c r="C33" s="9" t="s">
        <v>67</v>
      </c>
      <c r="D33" s="9">
        <v>50</v>
      </c>
      <c r="E33" s="9">
        <v>1</v>
      </c>
      <c r="F33" s="12" t="s">
        <v>63</v>
      </c>
      <c r="G33" s="14" t="s">
        <v>64</v>
      </c>
      <c r="H33" s="14" t="s">
        <v>68</v>
      </c>
      <c r="I33" s="18">
        <v>85</v>
      </c>
      <c r="J33" s="19">
        <v>16444.052</v>
      </c>
      <c r="K33" s="18"/>
      <c r="L33" s="18">
        <f t="shared" si="0"/>
        <v>16444.052</v>
      </c>
      <c r="M33" s="19">
        <v>1315.04</v>
      </c>
      <c r="N33" s="19">
        <f t="shared" si="3"/>
        <v>15129.012</v>
      </c>
      <c r="O33" s="12"/>
    </row>
    <row r="34" ht="27" customHeight="1" spans="1:15">
      <c r="A34" s="8">
        <v>31</v>
      </c>
      <c r="B34" s="9" t="s">
        <v>66</v>
      </c>
      <c r="C34" s="9" t="s">
        <v>69</v>
      </c>
      <c r="D34" s="9">
        <v>9</v>
      </c>
      <c r="E34" s="9">
        <v>1.5</v>
      </c>
      <c r="F34" s="12" t="s">
        <v>63</v>
      </c>
      <c r="G34" s="14" t="s">
        <v>70</v>
      </c>
      <c r="H34" s="14" t="s">
        <v>65</v>
      </c>
      <c r="I34" s="18">
        <v>57</v>
      </c>
      <c r="J34" s="19">
        <v>6948.678</v>
      </c>
      <c r="K34" s="18"/>
      <c r="L34" s="18">
        <f t="shared" si="0"/>
        <v>6948.678</v>
      </c>
      <c r="M34" s="19">
        <v>1224.63</v>
      </c>
      <c r="N34" s="19">
        <f t="shared" si="3"/>
        <v>5724.048</v>
      </c>
      <c r="O34" s="12"/>
    </row>
    <row r="35" ht="27" customHeight="1" spans="1:15">
      <c r="A35" s="8">
        <v>32</v>
      </c>
      <c r="B35" s="9" t="s">
        <v>71</v>
      </c>
      <c r="C35" s="9" t="s">
        <v>72</v>
      </c>
      <c r="D35" s="9">
        <v>10</v>
      </c>
      <c r="E35" s="9">
        <v>1.5</v>
      </c>
      <c r="F35" s="12" t="s">
        <v>63</v>
      </c>
      <c r="G35" s="14" t="s">
        <v>64</v>
      </c>
      <c r="H35" s="14" t="s">
        <v>65</v>
      </c>
      <c r="I35" s="18">
        <v>253</v>
      </c>
      <c r="J35" s="19">
        <v>31057.448</v>
      </c>
      <c r="K35" s="18"/>
      <c r="L35" s="18">
        <f t="shared" si="0"/>
        <v>31057.448</v>
      </c>
      <c r="M35" s="19">
        <v>4720</v>
      </c>
      <c r="N35" s="19">
        <f t="shared" si="3"/>
        <v>26337.448</v>
      </c>
      <c r="O35" s="12"/>
    </row>
    <row r="36" ht="27" customHeight="1" spans="1:15">
      <c r="A36" s="8">
        <v>33</v>
      </c>
      <c r="B36" s="9" t="s">
        <v>73</v>
      </c>
      <c r="C36" s="9" t="s">
        <v>74</v>
      </c>
      <c r="D36" s="9">
        <v>50</v>
      </c>
      <c r="E36" s="9">
        <v>1</v>
      </c>
      <c r="F36" s="12" t="s">
        <v>63</v>
      </c>
      <c r="G36" s="14" t="s">
        <v>64</v>
      </c>
      <c r="H36" s="14" t="s">
        <v>68</v>
      </c>
      <c r="I36" s="18">
        <v>108</v>
      </c>
      <c r="J36" s="19">
        <v>15185.973</v>
      </c>
      <c r="K36" s="18"/>
      <c r="L36" s="18">
        <f t="shared" si="0"/>
        <v>15185.973</v>
      </c>
      <c r="M36" s="19">
        <v>1198.89</v>
      </c>
      <c r="N36" s="19">
        <f t="shared" si="3"/>
        <v>13987.083</v>
      </c>
      <c r="O36" s="12"/>
    </row>
    <row r="37" ht="27" customHeight="1" spans="1:15">
      <c r="A37" s="8">
        <v>34</v>
      </c>
      <c r="B37" s="9" t="s">
        <v>73</v>
      </c>
      <c r="C37" s="9" t="s">
        <v>75</v>
      </c>
      <c r="D37" s="9">
        <v>9</v>
      </c>
      <c r="E37" s="9">
        <v>1.5</v>
      </c>
      <c r="F37" s="12" t="s">
        <v>63</v>
      </c>
      <c r="G37" s="14" t="s">
        <v>70</v>
      </c>
      <c r="H37" s="14" t="s">
        <v>65</v>
      </c>
      <c r="I37" s="18">
        <v>98</v>
      </c>
      <c r="J37" s="19">
        <v>7439.052</v>
      </c>
      <c r="K37" s="18"/>
      <c r="L37" s="18">
        <f t="shared" si="0"/>
        <v>7439.052</v>
      </c>
      <c r="M37" s="19">
        <v>823.08</v>
      </c>
      <c r="N37" s="19">
        <f t="shared" si="3"/>
        <v>6615.972</v>
      </c>
      <c r="O37" s="12"/>
    </row>
    <row r="38" ht="27" customHeight="1" spans="1:15">
      <c r="A38" s="8">
        <v>35</v>
      </c>
      <c r="B38" s="9" t="s">
        <v>76</v>
      </c>
      <c r="C38" s="9" t="s">
        <v>77</v>
      </c>
      <c r="D38" s="9">
        <v>7</v>
      </c>
      <c r="E38" s="9">
        <v>1.5</v>
      </c>
      <c r="F38" s="12" t="s">
        <v>63</v>
      </c>
      <c r="G38" s="14" t="s">
        <v>64</v>
      </c>
      <c r="H38" s="14" t="s">
        <v>65</v>
      </c>
      <c r="I38" s="18">
        <v>288</v>
      </c>
      <c r="J38" s="19">
        <v>19495.566</v>
      </c>
      <c r="K38" s="18"/>
      <c r="L38" s="18">
        <f t="shared" si="0"/>
        <v>19495.566</v>
      </c>
      <c r="M38" s="19">
        <v>1230</v>
      </c>
      <c r="N38" s="19">
        <f t="shared" si="3"/>
        <v>18265.566</v>
      </c>
      <c r="O38" s="20"/>
    </row>
    <row r="39" ht="27" customHeight="1" spans="1:15">
      <c r="A39" s="8">
        <v>36</v>
      </c>
      <c r="B39" s="9" t="s">
        <v>78</v>
      </c>
      <c r="C39" s="9" t="s">
        <v>72</v>
      </c>
      <c r="D39" s="9">
        <v>10</v>
      </c>
      <c r="E39" s="9">
        <v>1.5</v>
      </c>
      <c r="F39" s="12" t="s">
        <v>63</v>
      </c>
      <c r="G39" s="14" t="s">
        <v>64</v>
      </c>
      <c r="H39" s="14" t="s">
        <v>65</v>
      </c>
      <c r="I39" s="18">
        <v>235</v>
      </c>
      <c r="J39" s="19">
        <v>33082.502</v>
      </c>
      <c r="K39" s="18"/>
      <c r="L39" s="18">
        <f t="shared" si="0"/>
        <v>33082.502</v>
      </c>
      <c r="M39" s="19">
        <v>6640</v>
      </c>
      <c r="N39" s="19">
        <f t="shared" si="3"/>
        <v>26442.502</v>
      </c>
      <c r="O39" s="20"/>
    </row>
    <row r="40" ht="27" customHeight="1" spans="1:15">
      <c r="A40" s="8">
        <v>37</v>
      </c>
      <c r="B40" s="9" t="s">
        <v>79</v>
      </c>
      <c r="C40" s="9" t="s">
        <v>72</v>
      </c>
      <c r="D40" s="9">
        <v>10</v>
      </c>
      <c r="E40" s="9">
        <v>1.5</v>
      </c>
      <c r="F40" s="12" t="s">
        <v>63</v>
      </c>
      <c r="G40" s="14" t="s">
        <v>64</v>
      </c>
      <c r="H40" s="14" t="s">
        <v>65</v>
      </c>
      <c r="I40" s="18">
        <v>262</v>
      </c>
      <c r="J40" s="19">
        <v>30515.199</v>
      </c>
      <c r="K40" s="18"/>
      <c r="L40" s="18">
        <f t="shared" si="0"/>
        <v>30515.199</v>
      </c>
      <c r="M40" s="19">
        <v>4480</v>
      </c>
      <c r="N40" s="19">
        <f t="shared" si="3"/>
        <v>26035.199</v>
      </c>
      <c r="O40" s="20"/>
    </row>
    <row r="41" ht="27" customHeight="1" spans="1:15">
      <c r="A41" s="8">
        <v>38</v>
      </c>
      <c r="B41" s="9" t="s">
        <v>80</v>
      </c>
      <c r="C41" s="9" t="s">
        <v>81</v>
      </c>
      <c r="D41" s="9">
        <v>20</v>
      </c>
      <c r="E41" s="9">
        <v>1.5</v>
      </c>
      <c r="F41" s="12" t="s">
        <v>63</v>
      </c>
      <c r="G41" s="14" t="s">
        <v>64</v>
      </c>
      <c r="H41" s="14" t="s">
        <v>65</v>
      </c>
      <c r="I41" s="18">
        <v>240</v>
      </c>
      <c r="J41" s="19">
        <v>33019.079</v>
      </c>
      <c r="K41" s="18"/>
      <c r="L41" s="18">
        <f t="shared" si="0"/>
        <v>33019.079</v>
      </c>
      <c r="M41" s="19">
        <v>5110</v>
      </c>
      <c r="N41" s="19">
        <f t="shared" si="3"/>
        <v>27909.079</v>
      </c>
      <c r="O41" s="20"/>
    </row>
    <row r="42" ht="27" customHeight="1" spans="1:15">
      <c r="A42" s="8">
        <v>39</v>
      </c>
      <c r="B42" s="9" t="s">
        <v>82</v>
      </c>
      <c r="C42" s="9" t="s">
        <v>81</v>
      </c>
      <c r="D42" s="9">
        <v>20</v>
      </c>
      <c r="E42" s="9">
        <v>1.5</v>
      </c>
      <c r="F42" s="12" t="s">
        <v>63</v>
      </c>
      <c r="G42" s="14" t="s">
        <v>64</v>
      </c>
      <c r="H42" s="14" t="s">
        <v>65</v>
      </c>
      <c r="I42" s="18">
        <v>252</v>
      </c>
      <c r="J42" s="19">
        <v>38305.002</v>
      </c>
      <c r="K42" s="18"/>
      <c r="L42" s="18">
        <f t="shared" si="0"/>
        <v>38305.002</v>
      </c>
      <c r="M42" s="19">
        <v>8050</v>
      </c>
      <c r="N42" s="19">
        <f t="shared" si="3"/>
        <v>30255.002</v>
      </c>
      <c r="O42" s="20"/>
    </row>
    <row r="43" ht="27" customHeight="1" spans="1:15">
      <c r="A43" s="8">
        <v>40</v>
      </c>
      <c r="B43" s="9" t="s">
        <v>83</v>
      </c>
      <c r="C43" s="9" t="s">
        <v>84</v>
      </c>
      <c r="D43" s="9">
        <v>7</v>
      </c>
      <c r="E43" s="9">
        <v>1.5</v>
      </c>
      <c r="F43" s="12" t="s">
        <v>63</v>
      </c>
      <c r="G43" s="14" t="s">
        <v>64</v>
      </c>
      <c r="H43" s="14" t="s">
        <v>65</v>
      </c>
      <c r="I43" s="18">
        <v>261</v>
      </c>
      <c r="J43" s="19">
        <v>17957.781</v>
      </c>
      <c r="K43" s="18"/>
      <c r="L43" s="18">
        <f t="shared" si="0"/>
        <v>17957.781</v>
      </c>
      <c r="M43" s="19">
        <v>700</v>
      </c>
      <c r="N43" s="19">
        <f t="shared" si="3"/>
        <v>17257.781</v>
      </c>
      <c r="O43" s="20"/>
    </row>
    <row r="44" ht="27" customHeight="1" spans="1:15">
      <c r="A44" s="8">
        <v>41</v>
      </c>
      <c r="B44" s="9" t="s">
        <v>85</v>
      </c>
      <c r="C44" s="9" t="s">
        <v>81</v>
      </c>
      <c r="D44" s="9">
        <v>20</v>
      </c>
      <c r="E44" s="9">
        <v>1.5</v>
      </c>
      <c r="F44" s="12" t="s">
        <v>63</v>
      </c>
      <c r="G44" s="14" t="s">
        <v>64</v>
      </c>
      <c r="H44" s="14" t="s">
        <v>68</v>
      </c>
      <c r="I44" s="18">
        <v>93</v>
      </c>
      <c r="J44" s="19">
        <v>16322.201</v>
      </c>
      <c r="K44" s="18"/>
      <c r="L44" s="18">
        <f t="shared" si="0"/>
        <v>16322.201</v>
      </c>
      <c r="M44" s="19">
        <v>630</v>
      </c>
      <c r="N44" s="19">
        <f t="shared" si="3"/>
        <v>15692.201</v>
      </c>
      <c r="O44" s="20"/>
    </row>
    <row r="45" ht="27" customHeight="1" spans="1:15">
      <c r="A45" s="8">
        <v>42</v>
      </c>
      <c r="B45" s="9" t="s">
        <v>85</v>
      </c>
      <c r="C45" s="9" t="s">
        <v>69</v>
      </c>
      <c r="D45" s="9">
        <v>9</v>
      </c>
      <c r="E45" s="9">
        <v>1.5</v>
      </c>
      <c r="F45" s="12" t="s">
        <v>63</v>
      </c>
      <c r="G45" s="14" t="s">
        <v>70</v>
      </c>
      <c r="H45" s="14" t="s">
        <v>65</v>
      </c>
      <c r="I45" s="18">
        <v>27</v>
      </c>
      <c r="J45" s="19">
        <v>4193.354</v>
      </c>
      <c r="K45" s="18"/>
      <c r="L45" s="18">
        <f t="shared" si="0"/>
        <v>4193.354</v>
      </c>
      <c r="M45" s="19">
        <v>420</v>
      </c>
      <c r="N45" s="19">
        <f t="shared" si="3"/>
        <v>3773.354</v>
      </c>
      <c r="O45" s="20"/>
    </row>
    <row r="46" ht="27" customHeight="1" spans="1:15">
      <c r="A46" s="8">
        <v>43</v>
      </c>
      <c r="B46" s="9" t="s">
        <v>86</v>
      </c>
      <c r="C46" s="9" t="s">
        <v>87</v>
      </c>
      <c r="D46" s="9">
        <v>8</v>
      </c>
      <c r="E46" s="9">
        <v>1.5</v>
      </c>
      <c r="F46" s="12" t="s">
        <v>63</v>
      </c>
      <c r="G46" s="14" t="s">
        <v>64</v>
      </c>
      <c r="H46" s="14" t="s">
        <v>65</v>
      </c>
      <c r="I46" s="18">
        <v>194</v>
      </c>
      <c r="J46" s="19">
        <v>20303.746</v>
      </c>
      <c r="K46" s="18"/>
      <c r="L46" s="18">
        <f t="shared" si="0"/>
        <v>20303.746</v>
      </c>
      <c r="M46" s="19">
        <v>5419.9</v>
      </c>
      <c r="N46" s="19">
        <f t="shared" si="3"/>
        <v>14883.846</v>
      </c>
      <c r="O46" s="20"/>
    </row>
    <row r="47" ht="27" customHeight="1" spans="1:15">
      <c r="A47" s="8">
        <v>44</v>
      </c>
      <c r="B47" s="9" t="s">
        <v>88</v>
      </c>
      <c r="C47" s="9" t="s">
        <v>62</v>
      </c>
      <c r="D47" s="9">
        <v>13</v>
      </c>
      <c r="E47" s="9">
        <v>1.5</v>
      </c>
      <c r="F47" s="12" t="s">
        <v>63</v>
      </c>
      <c r="G47" s="14" t="s">
        <v>64</v>
      </c>
      <c r="H47" s="14" t="s">
        <v>65</v>
      </c>
      <c r="I47" s="18">
        <v>254</v>
      </c>
      <c r="J47" s="19">
        <v>19881.341</v>
      </c>
      <c r="K47" s="18"/>
      <c r="L47" s="18">
        <f t="shared" si="0"/>
        <v>19881.341</v>
      </c>
      <c r="M47" s="19">
        <v>1470.5</v>
      </c>
      <c r="N47" s="19">
        <f t="shared" si="3"/>
        <v>18410.841</v>
      </c>
      <c r="O47" s="20"/>
    </row>
    <row r="48" ht="27" customHeight="1" spans="1:15">
      <c r="A48" s="8">
        <v>45</v>
      </c>
      <c r="B48" s="9" t="s">
        <v>89</v>
      </c>
      <c r="C48" s="9" t="s">
        <v>81</v>
      </c>
      <c r="D48" s="9">
        <v>20</v>
      </c>
      <c r="E48" s="9">
        <v>1.5</v>
      </c>
      <c r="F48" s="12" t="s">
        <v>63</v>
      </c>
      <c r="G48" s="14" t="s">
        <v>64</v>
      </c>
      <c r="H48" s="14" t="s">
        <v>65</v>
      </c>
      <c r="I48" s="18">
        <v>266</v>
      </c>
      <c r="J48" s="19">
        <v>37331.924</v>
      </c>
      <c r="K48" s="18"/>
      <c r="L48" s="18">
        <f t="shared" si="0"/>
        <v>37331.924</v>
      </c>
      <c r="M48" s="19">
        <v>9670.5</v>
      </c>
      <c r="N48" s="19">
        <f t="shared" si="3"/>
        <v>27661.424</v>
      </c>
      <c r="O48" s="20"/>
    </row>
    <row r="49" ht="27" customHeight="1" spans="1:15">
      <c r="A49" s="8">
        <v>46</v>
      </c>
      <c r="B49" s="9" t="s">
        <v>90</v>
      </c>
      <c r="C49" s="9" t="s">
        <v>72</v>
      </c>
      <c r="D49" s="9">
        <v>10</v>
      </c>
      <c r="E49" s="9">
        <v>1.5</v>
      </c>
      <c r="F49" s="12" t="s">
        <v>63</v>
      </c>
      <c r="G49" s="14" t="s">
        <v>64</v>
      </c>
      <c r="H49" s="14" t="s">
        <v>65</v>
      </c>
      <c r="I49" s="18">
        <v>291</v>
      </c>
      <c r="J49" s="19">
        <v>28803.597</v>
      </c>
      <c r="K49" s="18"/>
      <c r="L49" s="18">
        <f t="shared" si="0"/>
        <v>28803.597</v>
      </c>
      <c r="M49" s="19">
        <v>5353</v>
      </c>
      <c r="N49" s="19">
        <f t="shared" si="3"/>
        <v>23450.597</v>
      </c>
      <c r="O49" s="20"/>
    </row>
    <row r="50" ht="27" customHeight="1" spans="1:15">
      <c r="A50" s="8">
        <v>47</v>
      </c>
      <c r="B50" s="9" t="s">
        <v>91</v>
      </c>
      <c r="C50" s="9" t="s">
        <v>92</v>
      </c>
      <c r="D50" s="9">
        <v>15</v>
      </c>
      <c r="E50" s="9">
        <v>1.5</v>
      </c>
      <c r="F50" s="12" t="s">
        <v>63</v>
      </c>
      <c r="G50" s="14" t="s">
        <v>64</v>
      </c>
      <c r="H50" s="14" t="s">
        <v>65</v>
      </c>
      <c r="I50" s="18">
        <v>205</v>
      </c>
      <c r="J50" s="19">
        <v>32283.519</v>
      </c>
      <c r="K50" s="18"/>
      <c r="L50" s="18">
        <f t="shared" si="0"/>
        <v>32283.519</v>
      </c>
      <c r="M50" s="19">
        <v>6990</v>
      </c>
      <c r="N50" s="19">
        <f t="shared" si="3"/>
        <v>25293.519</v>
      </c>
      <c r="O50" s="20"/>
    </row>
    <row r="51" ht="27" customHeight="1" spans="1:15">
      <c r="A51" s="8">
        <v>48</v>
      </c>
      <c r="B51" s="9" t="s">
        <v>93</v>
      </c>
      <c r="C51" s="9" t="s">
        <v>81</v>
      </c>
      <c r="D51" s="9">
        <v>20</v>
      </c>
      <c r="E51" s="9">
        <v>1.5</v>
      </c>
      <c r="F51" s="12" t="s">
        <v>63</v>
      </c>
      <c r="G51" s="14" t="s">
        <v>64</v>
      </c>
      <c r="H51" s="14" t="s">
        <v>65</v>
      </c>
      <c r="I51" s="18">
        <v>241</v>
      </c>
      <c r="J51" s="19">
        <v>25851.113</v>
      </c>
      <c r="K51" s="18"/>
      <c r="L51" s="18">
        <f t="shared" si="0"/>
        <v>25851.113</v>
      </c>
      <c r="M51" s="19">
        <v>2784</v>
      </c>
      <c r="N51" s="19">
        <f t="shared" si="3"/>
        <v>23067.113</v>
      </c>
      <c r="O51" s="20"/>
    </row>
    <row r="52" ht="27" customHeight="1" spans="1:15">
      <c r="A52" s="8">
        <v>49</v>
      </c>
      <c r="B52" s="9" t="s">
        <v>94</v>
      </c>
      <c r="C52" s="9" t="s">
        <v>95</v>
      </c>
      <c r="D52" s="9">
        <v>7</v>
      </c>
      <c r="E52" s="9">
        <v>1.5</v>
      </c>
      <c r="F52" s="12" t="s">
        <v>63</v>
      </c>
      <c r="G52" s="14" t="s">
        <v>64</v>
      </c>
      <c r="H52" s="14" t="s">
        <v>65</v>
      </c>
      <c r="I52" s="18">
        <v>219</v>
      </c>
      <c r="J52" s="19">
        <v>30194.427</v>
      </c>
      <c r="K52" s="18"/>
      <c r="L52" s="18">
        <f t="shared" si="0"/>
        <v>30194.427</v>
      </c>
      <c r="M52" s="19">
        <v>7524.9</v>
      </c>
      <c r="N52" s="19">
        <f t="shared" si="3"/>
        <v>22669.527</v>
      </c>
      <c r="O52" s="20"/>
    </row>
    <row r="53" ht="27" customHeight="1" spans="1:15">
      <c r="A53" s="8">
        <v>50</v>
      </c>
      <c r="B53" s="9" t="s">
        <v>96</v>
      </c>
      <c r="C53" s="9" t="s">
        <v>97</v>
      </c>
      <c r="D53" s="9">
        <v>28</v>
      </c>
      <c r="E53" s="9">
        <v>1</v>
      </c>
      <c r="F53" s="12" t="s">
        <v>63</v>
      </c>
      <c r="G53" s="14" t="s">
        <v>64</v>
      </c>
      <c r="H53" s="14" t="s">
        <v>68</v>
      </c>
      <c r="I53" s="18">
        <v>106</v>
      </c>
      <c r="J53" s="19">
        <v>18080.197</v>
      </c>
      <c r="K53" s="18"/>
      <c r="L53" s="18">
        <f t="shared" si="0"/>
        <v>18080.197</v>
      </c>
      <c r="M53" s="19">
        <v>1984.6</v>
      </c>
      <c r="N53" s="19">
        <f t="shared" si="3"/>
        <v>16095.597</v>
      </c>
      <c r="O53" s="20"/>
    </row>
    <row r="54" ht="27" customHeight="1" spans="1:15">
      <c r="A54" s="8">
        <v>51</v>
      </c>
      <c r="B54" s="9" t="s">
        <v>96</v>
      </c>
      <c r="C54" s="9" t="s">
        <v>98</v>
      </c>
      <c r="D54" s="9">
        <v>23</v>
      </c>
      <c r="E54" s="9">
        <v>1.5</v>
      </c>
      <c r="F54" s="12" t="s">
        <v>63</v>
      </c>
      <c r="G54" s="14" t="s">
        <v>70</v>
      </c>
      <c r="H54" s="14" t="s">
        <v>65</v>
      </c>
      <c r="I54" s="18">
        <v>90</v>
      </c>
      <c r="J54" s="19">
        <v>8027.063</v>
      </c>
      <c r="K54" s="18"/>
      <c r="L54" s="18">
        <f t="shared" si="0"/>
        <v>8027.063</v>
      </c>
      <c r="M54" s="19">
        <v>2256.9</v>
      </c>
      <c r="N54" s="19">
        <f t="shared" si="3"/>
        <v>5770.163</v>
      </c>
      <c r="O54" s="20"/>
    </row>
    <row r="55" ht="27" customHeight="1" spans="1:15">
      <c r="A55" s="8">
        <v>52</v>
      </c>
      <c r="B55" s="9" t="s">
        <v>99</v>
      </c>
      <c r="C55" s="9" t="s">
        <v>84</v>
      </c>
      <c r="D55" s="9">
        <v>7</v>
      </c>
      <c r="E55" s="9">
        <v>1.5</v>
      </c>
      <c r="F55" s="12" t="s">
        <v>63</v>
      </c>
      <c r="G55" s="14" t="s">
        <v>64</v>
      </c>
      <c r="H55" s="14" t="s">
        <v>65</v>
      </c>
      <c r="I55" s="18">
        <v>250</v>
      </c>
      <c r="J55" s="19">
        <v>19071.394</v>
      </c>
      <c r="K55" s="18"/>
      <c r="L55" s="18">
        <f t="shared" si="0"/>
        <v>19071.394</v>
      </c>
      <c r="M55" s="19">
        <v>2683.8</v>
      </c>
      <c r="N55" s="19">
        <f t="shared" si="3"/>
        <v>16387.594</v>
      </c>
      <c r="O55" s="20"/>
    </row>
    <row r="56" ht="27" customHeight="1" spans="1:15">
      <c r="A56" s="8">
        <v>53</v>
      </c>
      <c r="B56" s="9" t="s">
        <v>100</v>
      </c>
      <c r="C56" s="9" t="s">
        <v>87</v>
      </c>
      <c r="D56" s="9">
        <v>8</v>
      </c>
      <c r="E56" s="9">
        <v>1.5</v>
      </c>
      <c r="F56" s="12" t="s">
        <v>63</v>
      </c>
      <c r="G56" s="14" t="s">
        <v>64</v>
      </c>
      <c r="H56" s="14" t="s">
        <v>65</v>
      </c>
      <c r="I56" s="18">
        <v>213</v>
      </c>
      <c r="J56" s="19">
        <v>27539.819</v>
      </c>
      <c r="K56" s="18"/>
      <c r="L56" s="18">
        <f t="shared" si="0"/>
        <v>27539.819</v>
      </c>
      <c r="M56" s="19">
        <v>7542.3</v>
      </c>
      <c r="N56" s="19">
        <f t="shared" si="3"/>
        <v>19997.519</v>
      </c>
      <c r="O56" s="20"/>
    </row>
    <row r="57" ht="27" customHeight="1" spans="1:15">
      <c r="A57" s="8">
        <v>54</v>
      </c>
      <c r="B57" s="9" t="s">
        <v>101</v>
      </c>
      <c r="C57" s="9" t="s">
        <v>95</v>
      </c>
      <c r="D57" s="9">
        <v>7</v>
      </c>
      <c r="E57" s="9">
        <v>1.5</v>
      </c>
      <c r="F57" s="12" t="s">
        <v>63</v>
      </c>
      <c r="G57" s="14" t="s">
        <v>64</v>
      </c>
      <c r="H57" s="14" t="s">
        <v>65</v>
      </c>
      <c r="I57" s="18">
        <v>211</v>
      </c>
      <c r="J57" s="19">
        <v>28879.466</v>
      </c>
      <c r="K57" s="18"/>
      <c r="L57" s="18">
        <f t="shared" si="0"/>
        <v>28879.466</v>
      </c>
      <c r="M57" s="19">
        <v>7530.5</v>
      </c>
      <c r="N57" s="19">
        <f t="shared" si="3"/>
        <v>21348.966</v>
      </c>
      <c r="O57" s="20"/>
    </row>
    <row r="58" ht="27" customHeight="1" spans="1:15">
      <c r="A58" s="8">
        <v>55</v>
      </c>
      <c r="B58" s="9" t="s">
        <v>102</v>
      </c>
      <c r="C58" s="9" t="s">
        <v>92</v>
      </c>
      <c r="D58" s="9">
        <v>15</v>
      </c>
      <c r="E58" s="9">
        <v>1.5</v>
      </c>
      <c r="F58" s="12" t="s">
        <v>63</v>
      </c>
      <c r="G58" s="14" t="s">
        <v>64</v>
      </c>
      <c r="H58" s="14" t="s">
        <v>65</v>
      </c>
      <c r="I58" s="18">
        <v>195</v>
      </c>
      <c r="J58" s="19">
        <v>28405.656</v>
      </c>
      <c r="K58" s="18"/>
      <c r="L58" s="18">
        <f t="shared" si="0"/>
        <v>28405.656</v>
      </c>
      <c r="M58" s="19">
        <v>6043.3</v>
      </c>
      <c r="N58" s="19">
        <f t="shared" si="3"/>
        <v>22362.356</v>
      </c>
      <c r="O58" s="20"/>
    </row>
    <row r="59" ht="27" customHeight="1" spans="1:15">
      <c r="A59" s="8">
        <v>56</v>
      </c>
      <c r="B59" s="9" t="s">
        <v>103</v>
      </c>
      <c r="C59" s="9" t="s">
        <v>81</v>
      </c>
      <c r="D59" s="9">
        <v>20</v>
      </c>
      <c r="E59" s="9">
        <v>1.5</v>
      </c>
      <c r="F59" s="12" t="s">
        <v>63</v>
      </c>
      <c r="G59" s="14" t="s">
        <v>64</v>
      </c>
      <c r="H59" s="14" t="s">
        <v>65</v>
      </c>
      <c r="I59" s="18">
        <v>265</v>
      </c>
      <c r="J59" s="19">
        <v>40151.05</v>
      </c>
      <c r="K59" s="18"/>
      <c r="L59" s="18">
        <f t="shared" si="0"/>
        <v>40151.05</v>
      </c>
      <c r="M59" s="19">
        <v>12953.6</v>
      </c>
      <c r="N59" s="19">
        <f t="shared" si="3"/>
        <v>27197.45</v>
      </c>
      <c r="O59" s="20"/>
    </row>
    <row r="60" ht="27" customHeight="1" spans="1:15">
      <c r="A60" s="8">
        <v>57</v>
      </c>
      <c r="B60" s="9" t="s">
        <v>104</v>
      </c>
      <c r="C60" s="9" t="s">
        <v>105</v>
      </c>
      <c r="D60" s="9">
        <v>55</v>
      </c>
      <c r="E60" s="9">
        <v>1</v>
      </c>
      <c r="F60" s="12" t="s">
        <v>63</v>
      </c>
      <c r="G60" s="14" t="s">
        <v>64</v>
      </c>
      <c r="H60" s="14" t="s">
        <v>65</v>
      </c>
      <c r="I60" s="18">
        <v>199</v>
      </c>
      <c r="J60" s="19">
        <v>36175.99</v>
      </c>
      <c r="K60" s="18"/>
      <c r="L60" s="18">
        <f t="shared" si="0"/>
        <v>36175.99</v>
      </c>
      <c r="M60" s="19">
        <v>1745.67</v>
      </c>
      <c r="N60" s="19">
        <f t="shared" si="3"/>
        <v>34430.32</v>
      </c>
      <c r="O60" s="20"/>
    </row>
    <row r="61" ht="27" customHeight="1" spans="1:15">
      <c r="A61" s="8">
        <v>58</v>
      </c>
      <c r="B61" s="9" t="s">
        <v>106</v>
      </c>
      <c r="C61" s="9" t="s">
        <v>105</v>
      </c>
      <c r="D61" s="9">
        <v>55</v>
      </c>
      <c r="E61" s="9">
        <v>1</v>
      </c>
      <c r="F61" s="12" t="s">
        <v>63</v>
      </c>
      <c r="G61" s="14" t="s">
        <v>64</v>
      </c>
      <c r="H61" s="14" t="s">
        <v>65</v>
      </c>
      <c r="I61" s="18">
        <v>212</v>
      </c>
      <c r="J61" s="19">
        <v>39306.019</v>
      </c>
      <c r="K61" s="18">
        <v>110</v>
      </c>
      <c r="L61" s="18">
        <f t="shared" si="0"/>
        <v>39196.019</v>
      </c>
      <c r="M61" s="19">
        <v>2746.6</v>
      </c>
      <c r="N61" s="19">
        <f t="shared" si="3"/>
        <v>36559.419</v>
      </c>
      <c r="O61" s="20"/>
    </row>
    <row r="62" ht="27" customHeight="1" spans="1:15">
      <c r="A62" s="8">
        <v>59</v>
      </c>
      <c r="B62" s="9" t="s">
        <v>107</v>
      </c>
      <c r="C62" s="9" t="s">
        <v>105</v>
      </c>
      <c r="D62" s="9">
        <v>55</v>
      </c>
      <c r="E62" s="9">
        <v>1</v>
      </c>
      <c r="F62" s="12" t="s">
        <v>63</v>
      </c>
      <c r="G62" s="14" t="s">
        <v>64</v>
      </c>
      <c r="H62" s="14" t="s">
        <v>65</v>
      </c>
      <c r="I62" s="18">
        <v>206</v>
      </c>
      <c r="J62" s="19">
        <v>40386.837</v>
      </c>
      <c r="K62" s="18">
        <v>180</v>
      </c>
      <c r="L62" s="18">
        <f t="shared" si="0"/>
        <v>40206.837</v>
      </c>
      <c r="M62" s="19">
        <v>2246.93</v>
      </c>
      <c r="N62" s="19">
        <f t="shared" si="3"/>
        <v>38139.907</v>
      </c>
      <c r="O62" s="20"/>
    </row>
    <row r="63" ht="27" customHeight="1" spans="1:15">
      <c r="A63" s="8">
        <v>60</v>
      </c>
      <c r="B63" s="9" t="s">
        <v>108</v>
      </c>
      <c r="C63" s="9" t="s">
        <v>105</v>
      </c>
      <c r="D63" s="9">
        <v>55</v>
      </c>
      <c r="E63" s="9">
        <v>1</v>
      </c>
      <c r="F63" s="12" t="s">
        <v>63</v>
      </c>
      <c r="G63" s="14" t="s">
        <v>64</v>
      </c>
      <c r="H63" s="14" t="s">
        <v>65</v>
      </c>
      <c r="I63" s="18">
        <v>199</v>
      </c>
      <c r="J63" s="19">
        <v>37699.478</v>
      </c>
      <c r="K63" s="18">
        <v>340</v>
      </c>
      <c r="L63" s="18">
        <f t="shared" si="0"/>
        <v>37359.478</v>
      </c>
      <c r="M63" s="19">
        <v>3073.47</v>
      </c>
      <c r="N63" s="19">
        <f t="shared" si="3"/>
        <v>34626.008</v>
      </c>
      <c r="O63" s="20"/>
    </row>
    <row r="64" ht="27" customHeight="1" spans="1:15">
      <c r="A64" s="8">
        <v>61</v>
      </c>
      <c r="B64" s="9" t="s">
        <v>109</v>
      </c>
      <c r="C64" s="9" t="s">
        <v>105</v>
      </c>
      <c r="D64" s="9">
        <v>55</v>
      </c>
      <c r="E64" s="9">
        <v>1</v>
      </c>
      <c r="F64" s="12" t="s">
        <v>63</v>
      </c>
      <c r="G64" s="14" t="s">
        <v>64</v>
      </c>
      <c r="H64" s="14" t="s">
        <v>65</v>
      </c>
      <c r="I64" s="18">
        <v>190</v>
      </c>
      <c r="J64" s="19">
        <v>40428.015</v>
      </c>
      <c r="K64" s="18">
        <v>100</v>
      </c>
      <c r="L64" s="18">
        <f t="shared" si="0"/>
        <v>40328.015</v>
      </c>
      <c r="M64" s="19">
        <v>3016.76</v>
      </c>
      <c r="N64" s="19">
        <f t="shared" si="3"/>
        <v>37411.255</v>
      </c>
      <c r="O64" s="20"/>
    </row>
    <row r="65" ht="27" customHeight="1" spans="1:15">
      <c r="A65" s="8">
        <v>62</v>
      </c>
      <c r="B65" s="9" t="s">
        <v>110</v>
      </c>
      <c r="C65" s="9" t="s">
        <v>105</v>
      </c>
      <c r="D65" s="9">
        <v>55</v>
      </c>
      <c r="E65" s="9">
        <v>1</v>
      </c>
      <c r="F65" s="12" t="s">
        <v>63</v>
      </c>
      <c r="G65" s="14" t="s">
        <v>64</v>
      </c>
      <c r="H65" s="14" t="s">
        <v>65</v>
      </c>
      <c r="I65" s="18">
        <v>193</v>
      </c>
      <c r="J65" s="19">
        <v>42914.081</v>
      </c>
      <c r="K65" s="18"/>
      <c r="L65" s="18">
        <f t="shared" si="0"/>
        <v>42914.081</v>
      </c>
      <c r="M65" s="19">
        <v>2468.45</v>
      </c>
      <c r="N65" s="19">
        <f t="shared" si="3"/>
        <v>40445.631</v>
      </c>
      <c r="O65" s="20"/>
    </row>
    <row r="66" ht="27" customHeight="1" spans="1:15">
      <c r="A66" s="8">
        <v>63</v>
      </c>
      <c r="B66" s="9" t="s">
        <v>111</v>
      </c>
      <c r="C66" s="9" t="s">
        <v>112</v>
      </c>
      <c r="D66" s="9">
        <v>16</v>
      </c>
      <c r="E66" s="9">
        <v>1.5</v>
      </c>
      <c r="F66" s="12" t="s">
        <v>63</v>
      </c>
      <c r="G66" s="14" t="s">
        <v>64</v>
      </c>
      <c r="H66" s="14" t="s">
        <v>65</v>
      </c>
      <c r="I66" s="18">
        <v>243</v>
      </c>
      <c r="J66" s="19">
        <v>22710.745</v>
      </c>
      <c r="K66" s="18"/>
      <c r="L66" s="18">
        <f t="shared" si="0"/>
        <v>22710.745</v>
      </c>
      <c r="M66" s="19">
        <v>2800</v>
      </c>
      <c r="N66" s="19">
        <f t="shared" si="3"/>
        <v>19910.745</v>
      </c>
      <c r="O66" s="20"/>
    </row>
    <row r="67" ht="27" customHeight="1" spans="1:15">
      <c r="A67" s="8">
        <v>64</v>
      </c>
      <c r="B67" s="9" t="s">
        <v>113</v>
      </c>
      <c r="C67" s="9" t="s">
        <v>105</v>
      </c>
      <c r="D67" s="9">
        <v>55</v>
      </c>
      <c r="E67" s="9">
        <v>1</v>
      </c>
      <c r="F67" s="12" t="s">
        <v>63</v>
      </c>
      <c r="G67" s="14" t="s">
        <v>64</v>
      </c>
      <c r="H67" s="14" t="s">
        <v>68</v>
      </c>
      <c r="I67" s="18">
        <v>132</v>
      </c>
      <c r="J67" s="19">
        <v>28482.589</v>
      </c>
      <c r="K67" s="18">
        <v>180</v>
      </c>
      <c r="L67" s="18">
        <f t="shared" si="0"/>
        <v>28302.589</v>
      </c>
      <c r="M67" s="19">
        <v>1635.44</v>
      </c>
      <c r="N67" s="19">
        <f t="shared" si="3"/>
        <v>26847.149</v>
      </c>
      <c r="O67" s="20"/>
    </row>
    <row r="68" ht="27" customHeight="1" spans="1:15">
      <c r="A68" s="8">
        <v>65</v>
      </c>
      <c r="B68" s="9" t="s">
        <v>113</v>
      </c>
      <c r="C68" s="9" t="s">
        <v>114</v>
      </c>
      <c r="D68" s="9">
        <v>6</v>
      </c>
      <c r="E68" s="9">
        <v>1.5</v>
      </c>
      <c r="F68" s="12" t="s">
        <v>63</v>
      </c>
      <c r="G68" s="14" t="s">
        <v>70</v>
      </c>
      <c r="H68" s="14" t="s">
        <v>65</v>
      </c>
      <c r="I68" s="18">
        <v>129</v>
      </c>
      <c r="J68" s="19">
        <v>21841.243</v>
      </c>
      <c r="K68" s="18"/>
      <c r="L68" s="18">
        <f t="shared" ref="L68:L84" si="4">J68-K68</f>
        <v>21841.243</v>
      </c>
      <c r="M68" s="19">
        <v>18219.6</v>
      </c>
      <c r="N68" s="19">
        <f t="shared" si="3"/>
        <v>3621.643</v>
      </c>
      <c r="O68" s="23"/>
    </row>
    <row r="69" ht="27" customHeight="1" spans="1:15">
      <c r="A69" s="8">
        <v>66</v>
      </c>
      <c r="B69" s="9" t="s">
        <v>115</v>
      </c>
      <c r="C69" s="9" t="s">
        <v>116</v>
      </c>
      <c r="D69" s="9">
        <v>64</v>
      </c>
      <c r="E69" s="9">
        <v>1</v>
      </c>
      <c r="F69" s="12" t="s">
        <v>63</v>
      </c>
      <c r="G69" s="14" t="s">
        <v>64</v>
      </c>
      <c r="H69" s="14" t="s">
        <v>65</v>
      </c>
      <c r="I69" s="18">
        <v>254</v>
      </c>
      <c r="J69" s="19">
        <v>51179.77</v>
      </c>
      <c r="K69" s="18">
        <v>480</v>
      </c>
      <c r="L69" s="18">
        <f t="shared" si="4"/>
        <v>50699.77</v>
      </c>
      <c r="M69" s="19">
        <v>4556.29</v>
      </c>
      <c r="N69" s="19">
        <f t="shared" si="3"/>
        <v>46623.48</v>
      </c>
      <c r="O69" s="20"/>
    </row>
    <row r="70" ht="27" customHeight="1" spans="1:15">
      <c r="A70" s="8">
        <v>67</v>
      </c>
      <c r="B70" s="9" t="s">
        <v>117</v>
      </c>
      <c r="C70" s="9" t="s">
        <v>118</v>
      </c>
      <c r="D70" s="9">
        <v>45</v>
      </c>
      <c r="E70" s="9">
        <v>1</v>
      </c>
      <c r="F70" s="12" t="s">
        <v>63</v>
      </c>
      <c r="G70" s="14" t="s">
        <v>64</v>
      </c>
      <c r="H70" s="14" t="s">
        <v>65</v>
      </c>
      <c r="I70" s="18">
        <v>278</v>
      </c>
      <c r="J70" s="19">
        <v>63883.428</v>
      </c>
      <c r="K70" s="18">
        <v>260</v>
      </c>
      <c r="L70" s="18">
        <f t="shared" si="4"/>
        <v>63623.428</v>
      </c>
      <c r="M70" s="19">
        <v>760</v>
      </c>
      <c r="N70" s="19">
        <f t="shared" si="3"/>
        <v>63123.428</v>
      </c>
      <c r="O70" s="20"/>
    </row>
    <row r="71" ht="27" customHeight="1" spans="1:15">
      <c r="A71" s="8">
        <v>68</v>
      </c>
      <c r="B71" s="9" t="s">
        <v>119</v>
      </c>
      <c r="C71" s="9" t="s">
        <v>105</v>
      </c>
      <c r="D71" s="9">
        <v>55</v>
      </c>
      <c r="E71" s="9">
        <v>1</v>
      </c>
      <c r="F71" s="12" t="s">
        <v>63</v>
      </c>
      <c r="G71" s="14" t="s">
        <v>64</v>
      </c>
      <c r="H71" s="14" t="s">
        <v>68</v>
      </c>
      <c r="I71" s="18">
        <v>129</v>
      </c>
      <c r="J71" s="19">
        <v>28360.415</v>
      </c>
      <c r="K71" s="18">
        <v>220</v>
      </c>
      <c r="L71" s="18">
        <f t="shared" si="4"/>
        <v>28140.415</v>
      </c>
      <c r="M71" s="19">
        <v>2204.25</v>
      </c>
      <c r="N71" s="19">
        <f t="shared" si="3"/>
        <v>26156.165</v>
      </c>
      <c r="O71" s="20"/>
    </row>
    <row r="72" ht="27" customHeight="1" spans="1:15">
      <c r="A72" s="8">
        <v>69</v>
      </c>
      <c r="B72" s="9" t="s">
        <v>119</v>
      </c>
      <c r="C72" s="9" t="s">
        <v>120</v>
      </c>
      <c r="D72" s="9">
        <v>10</v>
      </c>
      <c r="E72" s="9">
        <v>1.5</v>
      </c>
      <c r="F72" s="12" t="s">
        <v>63</v>
      </c>
      <c r="G72" s="14" t="s">
        <v>70</v>
      </c>
      <c r="H72" s="14" t="s">
        <v>65</v>
      </c>
      <c r="I72" s="18">
        <v>128</v>
      </c>
      <c r="J72" s="19">
        <v>21096.058</v>
      </c>
      <c r="K72" s="18"/>
      <c r="L72" s="18">
        <f t="shared" si="4"/>
        <v>21096.058</v>
      </c>
      <c r="M72" s="19">
        <v>13279.92</v>
      </c>
      <c r="N72" s="19">
        <f t="shared" si="3"/>
        <v>7816.138</v>
      </c>
      <c r="O72" s="23"/>
    </row>
    <row r="73" ht="27" customHeight="1" spans="1:15">
      <c r="A73" s="8">
        <v>70</v>
      </c>
      <c r="B73" s="9" t="s">
        <v>121</v>
      </c>
      <c r="C73" s="9" t="s">
        <v>105</v>
      </c>
      <c r="D73" s="9">
        <v>55</v>
      </c>
      <c r="E73" s="9">
        <v>1</v>
      </c>
      <c r="F73" s="12" t="s">
        <v>63</v>
      </c>
      <c r="G73" s="14" t="s">
        <v>64</v>
      </c>
      <c r="H73" s="14" t="s">
        <v>68</v>
      </c>
      <c r="I73" s="18">
        <v>132</v>
      </c>
      <c r="J73" s="19">
        <v>27873.483</v>
      </c>
      <c r="K73" s="18">
        <v>100</v>
      </c>
      <c r="L73" s="18">
        <f t="shared" si="4"/>
        <v>27773.483</v>
      </c>
      <c r="M73" s="19">
        <v>2035.58</v>
      </c>
      <c r="N73" s="19">
        <f t="shared" si="3"/>
        <v>25837.903</v>
      </c>
      <c r="O73" s="20"/>
    </row>
    <row r="74" ht="27" customHeight="1" spans="1:15">
      <c r="A74" s="8">
        <v>71</v>
      </c>
      <c r="B74" s="9" t="s">
        <v>121</v>
      </c>
      <c r="C74" s="9" t="s">
        <v>120</v>
      </c>
      <c r="D74" s="9">
        <v>10</v>
      </c>
      <c r="E74" s="9">
        <v>1.5</v>
      </c>
      <c r="F74" s="12" t="s">
        <v>63</v>
      </c>
      <c r="G74" s="14" t="s">
        <v>70</v>
      </c>
      <c r="H74" s="14" t="s">
        <v>65</v>
      </c>
      <c r="I74" s="18">
        <v>132</v>
      </c>
      <c r="J74" s="19">
        <v>23471.644</v>
      </c>
      <c r="K74" s="18"/>
      <c r="L74" s="18">
        <f t="shared" si="4"/>
        <v>23471.644</v>
      </c>
      <c r="M74" s="19">
        <v>5882.38</v>
      </c>
      <c r="N74" s="19">
        <f t="shared" si="3"/>
        <v>17589.264</v>
      </c>
      <c r="O74" s="20"/>
    </row>
    <row r="75" ht="27" customHeight="1" spans="1:15">
      <c r="A75" s="8">
        <v>72</v>
      </c>
      <c r="B75" s="9" t="s">
        <v>122</v>
      </c>
      <c r="C75" s="9" t="s">
        <v>105</v>
      </c>
      <c r="D75" s="9">
        <v>55</v>
      </c>
      <c r="E75" s="9">
        <v>1</v>
      </c>
      <c r="F75" s="12" t="s">
        <v>63</v>
      </c>
      <c r="G75" s="14" t="s">
        <v>64</v>
      </c>
      <c r="H75" s="14" t="s">
        <v>65</v>
      </c>
      <c r="I75" s="18">
        <v>130</v>
      </c>
      <c r="J75" s="19">
        <v>22044.065</v>
      </c>
      <c r="K75" s="18"/>
      <c r="L75" s="18">
        <f t="shared" si="4"/>
        <v>22044.065</v>
      </c>
      <c r="M75" s="19">
        <v>1517.904</v>
      </c>
      <c r="N75" s="19">
        <f t="shared" si="3"/>
        <v>20526.161</v>
      </c>
      <c r="O75" s="20"/>
    </row>
    <row r="76" ht="27" customHeight="1" spans="1:15">
      <c r="A76" s="8">
        <v>73</v>
      </c>
      <c r="B76" s="9" t="s">
        <v>123</v>
      </c>
      <c r="C76" s="9" t="s">
        <v>74</v>
      </c>
      <c r="D76" s="9">
        <v>50</v>
      </c>
      <c r="E76" s="9">
        <v>1</v>
      </c>
      <c r="F76" s="12" t="s">
        <v>63</v>
      </c>
      <c r="G76" s="14" t="s">
        <v>64</v>
      </c>
      <c r="H76" s="14" t="s">
        <v>65</v>
      </c>
      <c r="I76" s="18">
        <v>80</v>
      </c>
      <c r="J76" s="19">
        <v>9985.008</v>
      </c>
      <c r="K76" s="18"/>
      <c r="L76" s="18">
        <f t="shared" si="4"/>
        <v>9985.008</v>
      </c>
      <c r="M76" s="19">
        <v>809.595</v>
      </c>
      <c r="N76" s="19">
        <f t="shared" si="3"/>
        <v>9175.413</v>
      </c>
      <c r="O76" s="20"/>
    </row>
    <row r="77" ht="27" customHeight="1" spans="1:15">
      <c r="A77" s="8">
        <v>74</v>
      </c>
      <c r="B77" s="9" t="s">
        <v>124</v>
      </c>
      <c r="C77" s="9" t="s">
        <v>125</v>
      </c>
      <c r="D77" s="9">
        <v>17</v>
      </c>
      <c r="E77" s="9">
        <v>1.5</v>
      </c>
      <c r="F77" s="12" t="s">
        <v>63</v>
      </c>
      <c r="G77" s="14" t="s">
        <v>64</v>
      </c>
      <c r="H77" s="14" t="s">
        <v>65</v>
      </c>
      <c r="I77" s="18">
        <v>180</v>
      </c>
      <c r="J77" s="19">
        <v>18363.476</v>
      </c>
      <c r="K77" s="18"/>
      <c r="L77" s="18">
        <f t="shared" si="4"/>
        <v>18363.476</v>
      </c>
      <c r="M77" s="19">
        <v>5793.1</v>
      </c>
      <c r="N77" s="19">
        <f t="shared" si="3"/>
        <v>12570.376</v>
      </c>
      <c r="O77" s="20"/>
    </row>
    <row r="78" ht="27" customHeight="1" spans="1:15">
      <c r="A78" s="8">
        <v>75</v>
      </c>
      <c r="B78" s="9" t="s">
        <v>126</v>
      </c>
      <c r="C78" s="9" t="s">
        <v>127</v>
      </c>
      <c r="D78" s="9">
        <v>20</v>
      </c>
      <c r="E78" s="9">
        <v>1.5</v>
      </c>
      <c r="F78" s="12" t="s">
        <v>63</v>
      </c>
      <c r="G78" s="14" t="s">
        <v>70</v>
      </c>
      <c r="H78" s="14" t="s">
        <v>65</v>
      </c>
      <c r="I78" s="18">
        <v>114</v>
      </c>
      <c r="J78" s="19">
        <v>8338.098</v>
      </c>
      <c r="K78" s="18"/>
      <c r="L78" s="18">
        <f t="shared" si="4"/>
        <v>8338.098</v>
      </c>
      <c r="M78" s="19">
        <v>3076.778</v>
      </c>
      <c r="N78" s="19">
        <f t="shared" si="3"/>
        <v>5261.32</v>
      </c>
      <c r="O78" s="20"/>
    </row>
    <row r="79" ht="27" customHeight="1" spans="1:15">
      <c r="A79" s="8">
        <v>76</v>
      </c>
      <c r="B79" s="9" t="s">
        <v>128</v>
      </c>
      <c r="C79" s="9" t="s">
        <v>129</v>
      </c>
      <c r="D79" s="9">
        <v>14</v>
      </c>
      <c r="E79" s="9">
        <v>1.5</v>
      </c>
      <c r="F79" s="12" t="s">
        <v>63</v>
      </c>
      <c r="G79" s="14" t="s">
        <v>70</v>
      </c>
      <c r="H79" s="14" t="s">
        <v>65</v>
      </c>
      <c r="I79" s="18">
        <v>116</v>
      </c>
      <c r="J79" s="19">
        <v>8908.135</v>
      </c>
      <c r="K79" s="18"/>
      <c r="L79" s="18">
        <f t="shared" si="4"/>
        <v>8908.135</v>
      </c>
      <c r="M79" s="19">
        <v>2492.939</v>
      </c>
      <c r="N79" s="19">
        <f t="shared" si="3"/>
        <v>6415.196</v>
      </c>
      <c r="O79" s="20"/>
    </row>
    <row r="80" ht="27" customHeight="1" spans="1:15">
      <c r="A80" s="8">
        <v>77</v>
      </c>
      <c r="B80" s="9" t="s">
        <v>130</v>
      </c>
      <c r="C80" s="9" t="s">
        <v>131</v>
      </c>
      <c r="D80" s="9">
        <v>12</v>
      </c>
      <c r="E80" s="9">
        <v>1.5</v>
      </c>
      <c r="F80" s="12" t="s">
        <v>63</v>
      </c>
      <c r="G80" s="14" t="s">
        <v>132</v>
      </c>
      <c r="H80" s="14" t="s">
        <v>65</v>
      </c>
      <c r="I80" s="18">
        <v>115</v>
      </c>
      <c r="J80" s="19">
        <v>10545.778</v>
      </c>
      <c r="K80" s="18"/>
      <c r="L80" s="18">
        <f t="shared" si="4"/>
        <v>10545.778</v>
      </c>
      <c r="M80" s="19">
        <v>3091.646</v>
      </c>
      <c r="N80" s="19">
        <f t="shared" si="3"/>
        <v>7454.132</v>
      </c>
      <c r="O80" s="20"/>
    </row>
    <row r="81" ht="27" customHeight="1" spans="1:15">
      <c r="A81" s="8">
        <v>78</v>
      </c>
      <c r="B81" s="9" t="s">
        <v>133</v>
      </c>
      <c r="C81" s="9" t="s">
        <v>134</v>
      </c>
      <c r="D81" s="9">
        <v>12</v>
      </c>
      <c r="E81" s="9">
        <v>1.5</v>
      </c>
      <c r="F81" s="12" t="s">
        <v>63</v>
      </c>
      <c r="G81" s="14" t="s">
        <v>70</v>
      </c>
      <c r="H81" s="14" t="s">
        <v>65</v>
      </c>
      <c r="I81" s="18">
        <v>115</v>
      </c>
      <c r="J81" s="19">
        <v>8064.986</v>
      </c>
      <c r="K81" s="18"/>
      <c r="L81" s="18">
        <f t="shared" si="4"/>
        <v>8064.986</v>
      </c>
      <c r="M81" s="19">
        <v>1923.901</v>
      </c>
      <c r="N81" s="19">
        <f t="shared" si="3"/>
        <v>6141.085</v>
      </c>
      <c r="O81" s="20"/>
    </row>
    <row r="82" ht="27" customHeight="1" spans="1:15">
      <c r="A82" s="8">
        <v>79</v>
      </c>
      <c r="B82" s="9" t="s">
        <v>135</v>
      </c>
      <c r="C82" s="9" t="s">
        <v>136</v>
      </c>
      <c r="D82" s="9">
        <v>9</v>
      </c>
      <c r="E82" s="9">
        <v>1.5</v>
      </c>
      <c r="F82" s="12" t="s">
        <v>63</v>
      </c>
      <c r="G82" s="14" t="s">
        <v>64</v>
      </c>
      <c r="H82" s="14" t="s">
        <v>65</v>
      </c>
      <c r="I82" s="18">
        <v>326</v>
      </c>
      <c r="J82" s="19">
        <v>19756.956</v>
      </c>
      <c r="K82" s="18"/>
      <c r="L82" s="18">
        <f t="shared" si="4"/>
        <v>19756.956</v>
      </c>
      <c r="M82" s="19">
        <v>3383.7</v>
      </c>
      <c r="N82" s="19">
        <f t="shared" si="3"/>
        <v>16373.256</v>
      </c>
      <c r="O82" s="20"/>
    </row>
    <row r="83" ht="27" customHeight="1" spans="1:15">
      <c r="A83" s="8">
        <v>80</v>
      </c>
      <c r="B83" s="9" t="s">
        <v>137</v>
      </c>
      <c r="C83" s="9" t="s">
        <v>98</v>
      </c>
      <c r="D83" s="9">
        <v>23</v>
      </c>
      <c r="E83" s="9">
        <v>1.5</v>
      </c>
      <c r="F83" s="12" t="s">
        <v>63</v>
      </c>
      <c r="G83" s="14" t="s">
        <v>70</v>
      </c>
      <c r="H83" s="14" t="s">
        <v>65</v>
      </c>
      <c r="I83" s="18">
        <v>126</v>
      </c>
      <c r="J83" s="19">
        <v>7995.503</v>
      </c>
      <c r="K83" s="18"/>
      <c r="L83" s="18">
        <f t="shared" si="4"/>
        <v>7995.503</v>
      </c>
      <c r="M83" s="19">
        <v>1567.157</v>
      </c>
      <c r="N83" s="19">
        <f t="shared" si="3"/>
        <v>6428.346</v>
      </c>
      <c r="O83" s="20"/>
    </row>
    <row r="84" ht="27" customHeight="1" spans="1:15">
      <c r="A84" s="8">
        <v>81</v>
      </c>
      <c r="B84" s="9" t="s">
        <v>138</v>
      </c>
      <c r="C84" s="9" t="s">
        <v>134</v>
      </c>
      <c r="D84" s="9">
        <v>12</v>
      </c>
      <c r="E84" s="9">
        <v>1.5</v>
      </c>
      <c r="F84" s="12" t="s">
        <v>63</v>
      </c>
      <c r="G84" s="14" t="s">
        <v>70</v>
      </c>
      <c r="H84" s="14" t="s">
        <v>65</v>
      </c>
      <c r="I84" s="18">
        <v>119</v>
      </c>
      <c r="J84" s="19">
        <v>7947.252</v>
      </c>
      <c r="K84" s="18"/>
      <c r="L84" s="18">
        <f t="shared" si="4"/>
        <v>7947.252</v>
      </c>
      <c r="M84" s="19">
        <v>2278.923</v>
      </c>
      <c r="N84" s="19">
        <f t="shared" si="3"/>
        <v>5668.329</v>
      </c>
      <c r="O84" s="20"/>
    </row>
    <row r="85" ht="27" customHeight="1" spans="1:15">
      <c r="A85" s="8">
        <v>82</v>
      </c>
      <c r="B85" s="9" t="s">
        <v>139</v>
      </c>
      <c r="C85" s="9" t="s">
        <v>140</v>
      </c>
      <c r="D85" s="9">
        <v>5</v>
      </c>
      <c r="E85" s="9">
        <v>1</v>
      </c>
      <c r="F85" s="12" t="s">
        <v>141</v>
      </c>
      <c r="G85" s="21" t="s">
        <v>64</v>
      </c>
      <c r="H85" s="22" t="s">
        <v>65</v>
      </c>
      <c r="I85" s="24">
        <v>36</v>
      </c>
      <c r="J85" s="24">
        <v>10945.9</v>
      </c>
      <c r="K85" s="24">
        <v>0</v>
      </c>
      <c r="L85" s="24">
        <v>10945.9</v>
      </c>
      <c r="M85" s="24">
        <v>9866.1</v>
      </c>
      <c r="N85" s="24">
        <f t="shared" ref="N85:N88" si="5">L85-M85</f>
        <v>1079.8</v>
      </c>
      <c r="O85" s="23"/>
    </row>
    <row r="86" ht="27" customHeight="1" spans="1:15">
      <c r="A86" s="8">
        <v>83</v>
      </c>
      <c r="B86" s="9" t="s">
        <v>142</v>
      </c>
      <c r="C86" s="9" t="s">
        <v>140</v>
      </c>
      <c r="D86" s="9">
        <v>5</v>
      </c>
      <c r="E86" s="9">
        <v>1</v>
      </c>
      <c r="F86" s="12" t="s">
        <v>141</v>
      </c>
      <c r="G86" s="21" t="s">
        <v>64</v>
      </c>
      <c r="H86" s="22" t="s">
        <v>65</v>
      </c>
      <c r="I86" s="24">
        <v>27</v>
      </c>
      <c r="J86" s="24">
        <v>11595.9</v>
      </c>
      <c r="K86" s="24">
        <v>0</v>
      </c>
      <c r="L86" s="24">
        <f t="shared" ref="L86:L88" si="6">J86-K86</f>
        <v>11595.9</v>
      </c>
      <c r="M86" s="24">
        <v>10761.2</v>
      </c>
      <c r="N86" s="24">
        <f t="shared" si="5"/>
        <v>834.699999999999</v>
      </c>
      <c r="O86" s="23"/>
    </row>
    <row r="87" ht="27" customHeight="1" spans="1:15">
      <c r="A87" s="8">
        <v>84</v>
      </c>
      <c r="B87" s="9" t="s">
        <v>143</v>
      </c>
      <c r="C87" s="9" t="s">
        <v>140</v>
      </c>
      <c r="D87" s="9">
        <v>5</v>
      </c>
      <c r="E87" s="9">
        <v>1</v>
      </c>
      <c r="F87" s="12" t="s">
        <v>141</v>
      </c>
      <c r="G87" s="21" t="s">
        <v>64</v>
      </c>
      <c r="H87" s="22" t="s">
        <v>65</v>
      </c>
      <c r="I87" s="24">
        <v>26</v>
      </c>
      <c r="J87" s="24">
        <v>12143.3</v>
      </c>
      <c r="K87" s="24">
        <v>0</v>
      </c>
      <c r="L87" s="24">
        <f t="shared" si="6"/>
        <v>12143.3</v>
      </c>
      <c r="M87" s="24">
        <v>11486.6</v>
      </c>
      <c r="N87" s="24">
        <f t="shared" si="5"/>
        <v>656.699999999999</v>
      </c>
      <c r="O87" s="23"/>
    </row>
    <row r="88" ht="27" customHeight="1" spans="1:15">
      <c r="A88" s="8">
        <v>85</v>
      </c>
      <c r="B88" s="9" t="s">
        <v>144</v>
      </c>
      <c r="C88" s="9" t="s">
        <v>140</v>
      </c>
      <c r="D88" s="9">
        <v>5</v>
      </c>
      <c r="E88" s="9">
        <v>1</v>
      </c>
      <c r="F88" s="12" t="s">
        <v>141</v>
      </c>
      <c r="G88" s="21" t="s">
        <v>64</v>
      </c>
      <c r="H88" s="22" t="s">
        <v>65</v>
      </c>
      <c r="I88" s="24">
        <v>33</v>
      </c>
      <c r="J88" s="24">
        <v>13048.3</v>
      </c>
      <c r="K88" s="24">
        <v>0</v>
      </c>
      <c r="L88" s="24">
        <f t="shared" si="6"/>
        <v>13048.3</v>
      </c>
      <c r="M88" s="24">
        <v>11949.3</v>
      </c>
      <c r="N88" s="24">
        <f t="shared" si="5"/>
        <v>1099</v>
      </c>
      <c r="O88" s="23"/>
    </row>
  </sheetData>
  <mergeCells count="1">
    <mergeCell ref="A1:O1"/>
  </mergeCells>
  <pageMargins left="0.751388888888889" right="0.751388888888889" top="0.409027777777778" bottom="0.2125" header="0.5" footer="0.5"/>
  <pageSetup paperSize="9" scale="60" orientation="landscape" horizontalDpi="600"/>
  <headerFooter>
    <oddFooter>&amp;C第 &amp;P 页，共 &amp;N 页</oddFooter>
  </headerFooter>
  <rowBreaks count="3" manualBreakCount="3">
    <brk id="28" max="16383" man="1"/>
    <brk id="53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美惠子</cp:lastModifiedBy>
  <dcterms:created xsi:type="dcterms:W3CDTF">2023-09-28T02:34:00Z</dcterms:created>
  <dcterms:modified xsi:type="dcterms:W3CDTF">2023-09-28T07:31:08Z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D0E22067B5D54680BB71BA97A2855D83_11</vt:lpwstr>
  </property>
  <property fmtid="{D5CDD505-2E9C-101B-9397-08002B2CF9AE}" pid="3" name="KSOProductBuildVer">
    <vt:lpwstr>2052-11.1.0.14309</vt:lpwstr>
  </property>
</Properties>
</file>